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4" i="3" l="1"/>
  <c r="I22" i="3"/>
  <c r="I24" i="3" s="1"/>
  <c r="H22" i="3"/>
  <c r="H24" i="3" s="1"/>
  <c r="G22" i="3"/>
  <c r="G24" i="3" s="1"/>
  <c r="F22" i="3"/>
  <c r="H20" i="3"/>
  <c r="I17" i="3"/>
  <c r="I20" i="3" s="1"/>
  <c r="H17" i="3"/>
  <c r="G17" i="3"/>
  <c r="G20" i="3" s="1"/>
  <c r="F17" i="3"/>
  <c r="F20" i="3" s="1"/>
  <c r="G11" i="3"/>
  <c r="G7" i="3"/>
  <c r="I4" i="3"/>
  <c r="I11" i="3" s="1"/>
  <c r="H4" i="3"/>
  <c r="H11" i="3" s="1"/>
  <c r="G4" i="3"/>
  <c r="F4" i="3"/>
  <c r="F11" i="3" s="1"/>
  <c r="I24" i="2"/>
  <c r="H24" i="2"/>
  <c r="G24" i="2"/>
  <c r="F24" i="2"/>
  <c r="H20" i="2"/>
  <c r="F20" i="2"/>
  <c r="I17" i="2"/>
  <c r="I20" i="2" s="1"/>
  <c r="H17" i="2"/>
  <c r="G17" i="2"/>
  <c r="G20" i="2" s="1"/>
  <c r="F17" i="2"/>
  <c r="G11" i="2"/>
  <c r="F11" i="2"/>
  <c r="G7" i="2"/>
  <c r="I4" i="2"/>
  <c r="I11" i="2" s="1"/>
  <c r="H4" i="2"/>
  <c r="H11" i="2" s="1"/>
  <c r="G4" i="2"/>
  <c r="I1" i="3" l="1"/>
</calcChain>
</file>

<file path=xl/sharedStrings.xml><?xml version="1.0" encoding="utf-8"?>
<sst xmlns="http://schemas.openxmlformats.org/spreadsheetml/2006/main" count="122" uniqueCount="59">
  <si>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</si>
  <si>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</si>
  <si>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</si>
  <si>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</si>
  <si>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</si>
  <si>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</si>
  <si>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</si>
  <si>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</si>
  <si>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</si>
  <si>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</si>
  <si>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</si>
  <si>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</si>
  <si>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</si>
  <si>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</si>
  <si>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</si>
  <si>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</si>
  <si>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</si>
  <si>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</si>
  <si>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</si>
  <si>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</si>
  <si>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</si>
  <si>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</si>
  <si>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</si>
  <si>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</si>
  <si>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</si>
  <si>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</si>
  <si>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</si>
  <si>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</si>
  <si>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</si>
  <si>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</si>
  <si>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</si>
  <si>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250/15</t>
  </si>
  <si>
    <t>1/100</t>
  </si>
  <si>
    <t>Выпечка</t>
  </si>
  <si>
    <t>гор.блюдо</t>
  </si>
  <si>
    <t>1/150</t>
  </si>
  <si>
    <t>1/180</t>
  </si>
  <si>
    <t>1 шт</t>
  </si>
  <si>
    <t>250/25</t>
  </si>
  <si>
    <t>Гарнир</t>
  </si>
  <si>
    <t>Компот из сухофруктов</t>
  </si>
  <si>
    <t>Сок 0,2</t>
  </si>
  <si>
    <t>Каша молочная геркулесовая</t>
  </si>
  <si>
    <t>Каша молочная геркулесовая с м/сл</t>
  </si>
  <si>
    <t>220/10</t>
  </si>
  <si>
    <t>масло</t>
  </si>
  <si>
    <t>Масло сливочное</t>
  </si>
  <si>
    <t>1/10</t>
  </si>
  <si>
    <t>Напиток</t>
  </si>
  <si>
    <t>Какао на молоке</t>
  </si>
  <si>
    <t>сыр</t>
  </si>
  <si>
    <t>Сыр</t>
  </si>
  <si>
    <t>Салат Мясной с м/р</t>
  </si>
  <si>
    <t>Суп картофельный с рыбными консервами</t>
  </si>
  <si>
    <t>Куры отварные</t>
  </si>
  <si>
    <t>Рис отварной</t>
  </si>
  <si>
    <t xml:space="preserve">Пряник </t>
  </si>
  <si>
    <t>2 шт</t>
  </si>
  <si>
    <t>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</si>
</sst>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47" fillId="0" borderId="0"/>
    <xf numFmtId="0" fontId="54" fillId="0" borderId="0"/>
    <xf numFmtId="0" fontId="48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49" fillId="0" borderId="0" xfId="0" applyFont="1"/>
    <xf numFmtId="0" fontId="49" fillId="0" borderId="0" xfId="0" applyFont="1" applyBorder="1"/>
    <xf numFmtId="0" fontId="50" fillId="0" borderId="0" xfId="1" applyNumberFormat="1" applyFont="1" applyFill="1" applyBorder="1" applyAlignment="1" applyProtection="1">
      <alignment vertical="center"/>
    </xf>
    <xf numFmtId="0" fontId="50" fillId="0" borderId="0" xfId="1" applyNumberFormat="1" applyFont="1" applyBorder="1" applyAlignment="1" applyProtection="1">
      <alignment vertical="center"/>
    </xf>
    <xf numFmtId="0" fontId="50" fillId="0" borderId="0" xfId="1" applyNumberFormat="1" applyFont="1" applyBorder="1" applyAlignment="1" applyProtection="1">
      <alignment horizontal="right" vertical="center"/>
    </xf>
    <xf numFmtId="2" fontId="51" fillId="0" borderId="0" xfId="1" applyNumberFormat="1" applyFont="1" applyFill="1" applyBorder="1" applyAlignment="1" applyProtection="1">
      <alignment horizontal="center"/>
    </xf>
    <xf numFmtId="0" fontId="50" fillId="0" borderId="0" xfId="1" applyNumberFormat="1" applyFont="1" applyBorder="1" applyAlignment="1" applyProtection="1"/>
    <xf numFmtId="0" fontId="52" fillId="0" borderId="0" xfId="0" applyFont="1"/>
    <xf numFmtId="2" fontId="53" fillId="0" borderId="0" xfId="1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>
      <alignment vertical="center"/>
    </xf>
    <xf numFmtId="0" fontId="55" fillId="0" borderId="0" xfId="1" applyNumberFormat="1" applyFont="1" applyFill="1" applyBorder="1" applyAlignment="1" applyProtection="1">
      <alignment vertical="center"/>
    </xf>
    <xf numFmtId="0" fontId="55" fillId="0" borderId="0" xfId="2" applyNumberFormat="1" applyFont="1" applyFill="1" applyBorder="1" applyAlignment="1">
      <alignment horizontal="center" vertical="center"/>
    </xf>
    <xf numFmtId="0" fontId="55" fillId="0" borderId="0" xfId="2" applyNumberFormat="1" applyFont="1" applyFill="1" applyBorder="1" applyAlignment="1">
      <alignment horizontal="right" vertical="center"/>
    </xf>
    <xf numFmtId="0" fontId="55" fillId="0" borderId="0" xfId="1" applyNumberFormat="1" applyFont="1" applyBorder="1" applyAlignment="1" applyProtection="1">
      <alignment horizontal="right" vertical="center"/>
    </xf>
    <xf numFmtId="0" fontId="55" fillId="0" borderId="0" xfId="1" applyNumberFormat="1" applyFont="1" applyBorder="1" applyAlignment="1" applyProtection="1"/>
    <xf numFmtId="0" fontId="52" fillId="0" borderId="0" xfId="0" applyFont="1" applyFill="1"/>
    <xf numFmtId="0" fontId="55" fillId="0" borderId="0" xfId="2" applyNumberFormat="1" applyFont="1" applyBorder="1" applyAlignment="1">
      <alignment vertical="center"/>
    </xf>
    <xf numFmtId="0" fontId="55" fillId="0" borderId="0" xfId="2" applyNumberFormat="1" applyFont="1" applyBorder="1" applyAlignment="1">
      <alignment horizontal="center" vertical="center"/>
    </xf>
    <xf numFmtId="0" fontId="55" fillId="0" borderId="0" xfId="2" applyNumberFormat="1" applyFont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2" fontId="56" fillId="0" borderId="1" xfId="0" applyNumberFormat="1" applyFont="1" applyFill="1" applyBorder="1" applyAlignment="1" applyProtection="1">
      <alignment horizontal="center" vertical="center"/>
      <protection locked="0"/>
    </xf>
    <xf numFmtId="2" fontId="56" fillId="0" borderId="2" xfId="0" applyNumberFormat="1" applyFont="1" applyFill="1" applyBorder="1" applyAlignment="1" applyProtection="1">
      <alignment horizontal="center" vertical="center"/>
      <protection locked="0"/>
    </xf>
    <xf numFmtId="49" fontId="56" fillId="0" borderId="2" xfId="0" applyNumberFormat="1" applyFont="1" applyFill="1" applyBorder="1" applyAlignment="1" applyProtection="1">
      <alignment horizontal="center" vertical="center"/>
      <protection locked="0"/>
    </xf>
    <xf numFmtId="4" fontId="56" fillId="0" borderId="3" xfId="3" applyNumberFormat="1" applyFont="1" applyFill="1" applyBorder="1" applyAlignment="1">
      <alignment horizontal="center" vertical="center" wrapText="1"/>
    </xf>
    <xf numFmtId="4" fontId="56" fillId="0" borderId="4" xfId="3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/>
    </xf>
    <xf numFmtId="4" fontId="56" fillId="0" borderId="6" xfId="3" applyNumberFormat="1" applyFont="1" applyBorder="1" applyAlignment="1">
      <alignment horizontal="center" vertical="center" wrapText="1"/>
    </xf>
    <xf numFmtId="4" fontId="56" fillId="0" borderId="7" xfId="3" applyNumberFormat="1" applyFont="1" applyBorder="1" applyAlignment="1">
      <alignment horizontal="center" vertical="center" wrapText="1"/>
    </xf>
    <xf numFmtId="0" fontId="56" fillId="0" borderId="7" xfId="0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4" fontId="56" fillId="0" borderId="6" xfId="3" applyNumberFormat="1" applyFont="1" applyFill="1" applyBorder="1" applyAlignment="1">
      <alignment horizontal="center" vertical="center" wrapText="1"/>
    </xf>
    <xf numFmtId="4" fontId="56" fillId="0" borderId="7" xfId="3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 applyProtection="1">
      <alignment horizontal="center" vertical="center"/>
      <protection locked="0"/>
    </xf>
    <xf numFmtId="49" fontId="56" fillId="0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4" fontId="52" fillId="0" borderId="7" xfId="0" applyNumberFormat="1" applyFont="1" applyFill="1" applyBorder="1" applyAlignment="1" applyProtection="1">
      <alignment vertical="center"/>
      <protection locked="0"/>
    </xf>
    <xf numFmtId="0" fontId="52" fillId="0" borderId="7" xfId="0" applyFont="1" applyFill="1" applyBorder="1"/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6" fillId="0" borderId="4" xfId="0" applyFont="1" applyFill="1" applyBorder="1" applyAlignment="1">
      <alignment horizontal="center"/>
    </xf>
    <xf numFmtId="0" fontId="56" fillId="0" borderId="19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2" fontId="56" fillId="0" borderId="21" xfId="0" applyNumberFormat="1" applyFont="1" applyFill="1" applyBorder="1" applyAlignment="1" applyProtection="1">
      <alignment horizontal="center" vertical="center"/>
      <protection locked="0"/>
    </xf>
    <xf numFmtId="4" fontId="56" fillId="0" borderId="11" xfId="3" applyNumberFormat="1" applyFont="1" applyFill="1" applyBorder="1" applyAlignment="1">
      <alignment horizontal="center" vertical="center" wrapText="1"/>
    </xf>
    <xf numFmtId="4" fontId="56" fillId="0" borderId="10" xfId="3" applyNumberFormat="1" applyFont="1" applyFill="1" applyBorder="1" applyAlignment="1">
      <alignment horizontal="center" vertical="center" wrapText="1"/>
    </xf>
    <xf numFmtId="0" fontId="56" fillId="0" borderId="11" xfId="3" applyFont="1" applyFill="1" applyBorder="1" applyAlignment="1">
      <alignment horizontal="center" vertical="center" wrapText="1"/>
    </xf>
    <xf numFmtId="49" fontId="56" fillId="0" borderId="11" xfId="3" applyNumberFormat="1" applyFont="1" applyFill="1" applyBorder="1" applyAlignment="1">
      <alignment horizontal="center" vertical="center" wrapText="1"/>
    </xf>
    <xf numFmtId="4" fontId="57" fillId="0" borderId="11" xfId="3" applyNumberFormat="1" applyFont="1" applyFill="1" applyBorder="1" applyAlignment="1">
      <alignment horizontal="center" vertical="center" wrapText="1"/>
    </xf>
    <xf numFmtId="0" fontId="56" fillId="0" borderId="7" xfId="3" applyFont="1" applyFill="1" applyBorder="1" applyAlignment="1">
      <alignment horizontal="center" vertical="center" wrapText="1"/>
    </xf>
    <xf numFmtId="49" fontId="56" fillId="0" borderId="7" xfId="3" applyNumberFormat="1" applyFont="1" applyFill="1" applyBorder="1" applyAlignment="1">
      <alignment horizontal="center" vertical="center" wrapText="1"/>
    </xf>
    <xf numFmtId="4" fontId="57" fillId="0" borderId="7" xfId="3" applyNumberFormat="1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center" vertical="center" wrapText="1"/>
    </xf>
    <xf numFmtId="49" fontId="56" fillId="0" borderId="4" xfId="3" applyNumberFormat="1" applyFont="1" applyFill="1" applyBorder="1" applyAlignment="1">
      <alignment horizontal="center" vertical="center" wrapText="1"/>
    </xf>
    <xf numFmtId="4" fontId="57" fillId="0" borderId="4" xfId="3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4" fontId="57" fillId="0" borderId="12" xfId="3" applyNumberFormat="1" applyFont="1" applyFill="1" applyBorder="1" applyAlignment="1">
      <alignment horizontal="center" vertical="center" wrapText="1"/>
    </xf>
    <xf numFmtId="0" fontId="56" fillId="0" borderId="2" xfId="0" applyFont="1" applyFill="1" applyBorder="1" applyAlignment="1" applyProtection="1">
      <alignment horizontal="center" vertical="center" wrapText="1"/>
      <protection locked="0"/>
    </xf>
    <xf numFmtId="4" fontId="57" fillId="0" borderId="2" xfId="3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vertical="center"/>
    </xf>
    <xf numFmtId="0" fontId="56" fillId="0" borderId="4" xfId="0" applyFont="1" applyFill="1" applyBorder="1" applyAlignment="1" applyProtection="1">
      <alignment horizontal="center" vertical="center"/>
      <protection locked="0"/>
    </xf>
    <xf numFmtId="4" fontId="56" fillId="0" borderId="4" xfId="3" applyNumberFormat="1" applyFont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/>
    </xf>
    <xf numFmtId="4" fontId="56" fillId="0" borderId="3" xfId="3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0" xfId="1" applyNumberFormat="1" applyFont="1" applyBorder="1" applyAlignment="1" applyProtection="1">
      <alignment vertical="center"/>
    </xf>
    <xf numFmtId="0" fontId="58" fillId="0" borderId="0" xfId="0" applyFont="1"/>
    <xf numFmtId="0" fontId="56" fillId="0" borderId="7" xfId="0" applyFont="1" applyFill="1" applyBorder="1" applyAlignment="1" applyProtection="1">
      <alignment horizontal="center"/>
      <protection locked="0"/>
    </xf>
    <xf numFmtId="0" fontId="56" fillId="0" borderId="23" xfId="0" applyFont="1" applyFill="1" applyBorder="1" applyAlignment="1">
      <alignment vertical="center"/>
    </xf>
    <xf numFmtId="0" fontId="56" fillId="0" borderId="24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/>
    </xf>
    <xf numFmtId="2" fontId="52" fillId="0" borderId="18" xfId="0" applyNumberFormat="1" applyFont="1" applyFill="1" applyBorder="1" applyAlignment="1" applyProtection="1">
      <alignment horizontal="center"/>
      <protection locked="0"/>
    </xf>
    <xf numFmtId="2" fontId="52" fillId="0" borderId="17" xfId="0" applyNumberFormat="1" applyFont="1" applyFill="1" applyBorder="1" applyAlignment="1" applyProtection="1">
      <alignment horizontal="center"/>
      <protection locked="0"/>
    </xf>
    <xf numFmtId="2" fontId="52" fillId="0" borderId="16" xfId="0" applyNumberFormat="1" applyFont="1" applyFill="1" applyBorder="1" applyAlignment="1" applyProtection="1">
      <alignment horizontal="center"/>
      <protection locked="0"/>
    </xf>
  </cellXfs>
  <cellStyles count="50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2"/>
  <sheetViews>
    <sheetView tabSelected="1" zoomScale="90" zoomScaleNormal="90" workbookViewId="0">
      <selection activeCell="E11" sqref="E1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77" t="s">
        <v>27</v>
      </c>
      <c r="C1" s="78"/>
      <c r="D1" s="78"/>
      <c r="E1" s="79"/>
      <c r="F1" s="16" t="s">
        <v>26</v>
      </c>
      <c r="G1" s="43" t="s">
        <v>25</v>
      </c>
      <c r="H1" s="16" t="s">
        <v>24</v>
      </c>
      <c r="I1" s="42">
        <v>44638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</row>
    <row r="4" spans="1:9" s="8" customFormat="1" ht="19.5" x14ac:dyDescent="0.3">
      <c r="A4" s="33" t="s">
        <v>15</v>
      </c>
      <c r="B4" s="36" t="s">
        <v>34</v>
      </c>
      <c r="C4" s="52" t="s">
        <v>42</v>
      </c>
      <c r="D4" s="53" t="s">
        <v>8</v>
      </c>
      <c r="E4" s="54"/>
      <c r="F4" s="50">
        <v>10.4</v>
      </c>
      <c r="G4" s="50">
        <f>9.6</f>
        <v>9.6</v>
      </c>
      <c r="H4" s="50">
        <f>29.2</f>
        <v>29.2</v>
      </c>
      <c r="I4" s="51">
        <f>246.5</f>
        <v>246.5</v>
      </c>
    </row>
    <row r="5" spans="1:9" s="8" customFormat="1" ht="19.5" x14ac:dyDescent="0.3">
      <c r="A5" s="35"/>
      <c r="B5" s="34" t="s">
        <v>14</v>
      </c>
      <c r="C5" s="55" t="s">
        <v>13</v>
      </c>
      <c r="D5" s="56" t="s">
        <v>12</v>
      </c>
      <c r="E5" s="57"/>
      <c r="F5" s="32">
        <v>2.2999999999999998</v>
      </c>
      <c r="G5" s="32">
        <v>0.9</v>
      </c>
      <c r="H5" s="32">
        <v>15.4</v>
      </c>
      <c r="I5" s="31">
        <v>78.599999999999994</v>
      </c>
    </row>
    <row r="6" spans="1:9" s="8" customFormat="1" ht="19.5" x14ac:dyDescent="0.3">
      <c r="A6" s="35"/>
      <c r="B6" s="29" t="s">
        <v>45</v>
      </c>
      <c r="C6" s="55" t="s">
        <v>46</v>
      </c>
      <c r="D6" s="56" t="s">
        <v>47</v>
      </c>
      <c r="E6" s="57"/>
      <c r="F6" s="32">
        <v>0.1</v>
      </c>
      <c r="G6" s="32">
        <v>7.3</v>
      </c>
      <c r="H6" s="32">
        <v>0.1</v>
      </c>
      <c r="I6" s="31">
        <v>66.099999999999994</v>
      </c>
    </row>
    <row r="7" spans="1:9" s="8" customFormat="1" ht="19.5" x14ac:dyDescent="0.3">
      <c r="A7" s="35"/>
      <c r="B7" s="29" t="s">
        <v>48</v>
      </c>
      <c r="C7" s="55" t="s">
        <v>49</v>
      </c>
      <c r="D7" s="56" t="s">
        <v>8</v>
      </c>
      <c r="E7" s="57"/>
      <c r="F7" s="32">
        <v>5.8</v>
      </c>
      <c r="G7" s="32">
        <f>5.8+2.55</f>
        <v>8.35</v>
      </c>
      <c r="H7" s="32">
        <v>34.4</v>
      </c>
      <c r="I7" s="31">
        <v>205.6</v>
      </c>
    </row>
    <row r="8" spans="1:9" s="8" customFormat="1" ht="19.5" x14ac:dyDescent="0.3">
      <c r="A8" s="35"/>
      <c r="B8" s="34" t="s">
        <v>50</v>
      </c>
      <c r="C8" s="55" t="s">
        <v>51</v>
      </c>
      <c r="D8" s="56" t="s">
        <v>47</v>
      </c>
      <c r="E8" s="57"/>
      <c r="F8" s="32">
        <v>2.2999999999999998</v>
      </c>
      <c r="G8" s="32">
        <v>2.9</v>
      </c>
      <c r="H8" s="32">
        <v>0</v>
      </c>
      <c r="I8" s="31">
        <v>35</v>
      </c>
    </row>
    <row r="9" spans="1:9" s="8" customFormat="1" ht="19.5" x14ac:dyDescent="0.3">
      <c r="A9" s="35"/>
      <c r="B9" s="29"/>
      <c r="C9" s="55"/>
      <c r="D9" s="56"/>
      <c r="E9" s="57"/>
      <c r="F9" s="32"/>
      <c r="G9" s="32"/>
      <c r="H9" s="32"/>
      <c r="I9" s="31"/>
    </row>
    <row r="10" spans="1:9" s="8" customFormat="1" ht="20.25" thickBot="1" x14ac:dyDescent="0.35">
      <c r="A10" s="26"/>
      <c r="B10" s="68"/>
      <c r="C10" s="58"/>
      <c r="D10" s="59"/>
      <c r="E10" s="60"/>
      <c r="F10" s="67"/>
      <c r="G10" s="67"/>
      <c r="H10" s="67"/>
      <c r="I10" s="69"/>
    </row>
    <row r="11" spans="1:9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20.9</v>
      </c>
      <c r="G11" s="37">
        <f t="shared" ref="G11:I11" si="0">SUM(G4:G10)</f>
        <v>29.049999999999997</v>
      </c>
      <c r="H11" s="37">
        <f t="shared" si="0"/>
        <v>79.099999999999994</v>
      </c>
      <c r="I11" s="49">
        <f t="shared" si="0"/>
        <v>631.80000000000007</v>
      </c>
    </row>
    <row r="12" spans="1:9" s="8" customFormat="1" ht="19.5" x14ac:dyDescent="0.3">
      <c r="A12" s="33" t="s">
        <v>11</v>
      </c>
      <c r="B12" s="36" t="s">
        <v>30</v>
      </c>
      <c r="C12" s="52" t="s">
        <v>52</v>
      </c>
      <c r="D12" s="53" t="s">
        <v>32</v>
      </c>
      <c r="E12" s="54"/>
      <c r="F12" s="50">
        <v>7.1</v>
      </c>
      <c r="G12" s="50">
        <v>15.5</v>
      </c>
      <c r="H12" s="50">
        <v>9.9</v>
      </c>
      <c r="I12" s="51">
        <v>205.1</v>
      </c>
    </row>
    <row r="13" spans="1:9" s="8" customFormat="1" ht="37.5" x14ac:dyDescent="0.3">
      <c r="A13" s="30"/>
      <c r="B13" s="29" t="s">
        <v>10</v>
      </c>
      <c r="C13" s="55" t="s">
        <v>53</v>
      </c>
      <c r="D13" s="56" t="s">
        <v>31</v>
      </c>
      <c r="E13" s="57"/>
      <c r="F13" s="28">
        <v>9.3000000000000007</v>
      </c>
      <c r="G13" s="28">
        <v>2.8</v>
      </c>
      <c r="H13" s="28">
        <v>10</v>
      </c>
      <c r="I13" s="27">
        <v>104.3</v>
      </c>
    </row>
    <row r="14" spans="1:9" s="8" customFormat="1" ht="19.5" x14ac:dyDescent="0.3">
      <c r="A14" s="30"/>
      <c r="B14" s="29" t="s">
        <v>9</v>
      </c>
      <c r="C14" s="55" t="s">
        <v>54</v>
      </c>
      <c r="D14" s="56" t="s">
        <v>32</v>
      </c>
      <c r="E14" s="57"/>
      <c r="F14" s="28">
        <v>21</v>
      </c>
      <c r="G14" s="28">
        <v>8.1999999999999993</v>
      </c>
      <c r="H14" s="28">
        <v>0.6</v>
      </c>
      <c r="I14" s="27">
        <v>161</v>
      </c>
    </row>
    <row r="15" spans="1:9" s="8" customFormat="1" ht="19.5" x14ac:dyDescent="0.3">
      <c r="A15" s="76"/>
      <c r="B15" s="34" t="s">
        <v>39</v>
      </c>
      <c r="C15" s="55" t="s">
        <v>55</v>
      </c>
      <c r="D15" s="56" t="s">
        <v>35</v>
      </c>
      <c r="E15" s="57"/>
      <c r="F15" s="28">
        <v>3.7</v>
      </c>
      <c r="G15" s="28">
        <v>4.5999999999999996</v>
      </c>
      <c r="H15" s="28">
        <v>26.3</v>
      </c>
      <c r="I15" s="27">
        <v>161</v>
      </c>
    </row>
    <row r="16" spans="1:9" s="8" customFormat="1" ht="19.5" x14ac:dyDescent="0.3">
      <c r="A16" s="35"/>
      <c r="B16" s="34" t="s">
        <v>1</v>
      </c>
      <c r="C16" s="55" t="s">
        <v>40</v>
      </c>
      <c r="D16" s="56" t="s">
        <v>8</v>
      </c>
      <c r="E16" s="57"/>
      <c r="F16" s="28">
        <v>0.9</v>
      </c>
      <c r="G16" s="28">
        <v>0.1</v>
      </c>
      <c r="H16" s="28">
        <v>32</v>
      </c>
      <c r="I16" s="27">
        <v>131.80000000000001</v>
      </c>
    </row>
    <row r="17" spans="1:9" s="8" customFormat="1" ht="19.5" x14ac:dyDescent="0.3">
      <c r="A17" s="35"/>
      <c r="B17" s="34" t="s">
        <v>7</v>
      </c>
      <c r="C17" s="55" t="s">
        <v>6</v>
      </c>
      <c r="D17" s="56" t="s">
        <v>3</v>
      </c>
      <c r="E17" s="57"/>
      <c r="F17" s="32">
        <f t="shared" ref="F17:I17" si="1">F16/2</f>
        <v>0.45</v>
      </c>
      <c r="G17" s="32">
        <f t="shared" si="1"/>
        <v>0.05</v>
      </c>
      <c r="H17" s="32">
        <f t="shared" si="1"/>
        <v>16</v>
      </c>
      <c r="I17" s="31">
        <f t="shared" si="1"/>
        <v>65.900000000000006</v>
      </c>
    </row>
    <row r="18" spans="1:9" s="8" customFormat="1" ht="19.5" x14ac:dyDescent="0.3">
      <c r="A18" s="35"/>
      <c r="B18" s="34" t="s">
        <v>5</v>
      </c>
      <c r="C18" s="55" t="s">
        <v>4</v>
      </c>
      <c r="D18" s="56" t="s">
        <v>3</v>
      </c>
      <c r="E18" s="57"/>
      <c r="F18" s="28">
        <v>2.6</v>
      </c>
      <c r="G18" s="28">
        <v>1</v>
      </c>
      <c r="H18" s="28">
        <v>12.8</v>
      </c>
      <c r="I18" s="27">
        <v>77.7</v>
      </c>
    </row>
    <row r="19" spans="1:9" s="8" customFormat="1" ht="20.25" thickBot="1" x14ac:dyDescent="0.35">
      <c r="A19" s="26"/>
      <c r="B19" s="46"/>
      <c r="C19" s="58"/>
      <c r="D19" s="59"/>
      <c r="E19" s="60"/>
      <c r="F19" s="25"/>
      <c r="G19" s="25"/>
      <c r="H19" s="25"/>
      <c r="I19" s="24"/>
    </row>
    <row r="20" spans="1:9" s="8" customFormat="1" ht="20.25" thickBot="1" x14ac:dyDescent="0.35">
      <c r="A20" s="47" t="s">
        <v>0</v>
      </c>
      <c r="B20" s="48"/>
      <c r="C20" s="63"/>
      <c r="D20" s="23"/>
      <c r="E20" s="64"/>
      <c r="F20" s="22">
        <f>SUM(F12:F19)</f>
        <v>45.050000000000004</v>
      </c>
      <c r="G20" s="22">
        <f>SUM(G12:G19)</f>
        <v>32.25</v>
      </c>
      <c r="H20" s="22">
        <f>SUM(H12:H19)</f>
        <v>107.6</v>
      </c>
      <c r="I20" s="21">
        <f>SUM(I12:I19)</f>
        <v>906.80000000000007</v>
      </c>
    </row>
    <row r="21" spans="1:9" s="8" customFormat="1" ht="19.5" x14ac:dyDescent="0.3">
      <c r="A21" s="33" t="s">
        <v>2</v>
      </c>
      <c r="B21" s="73" t="s">
        <v>1</v>
      </c>
      <c r="C21" s="55" t="s">
        <v>41</v>
      </c>
      <c r="D21" s="56" t="s">
        <v>37</v>
      </c>
      <c r="E21" s="57"/>
      <c r="F21" s="32">
        <v>1.4</v>
      </c>
      <c r="G21" s="32">
        <v>0.2</v>
      </c>
      <c r="H21" s="32">
        <v>26.4</v>
      </c>
      <c r="I21" s="31">
        <v>120</v>
      </c>
    </row>
    <row r="22" spans="1:9" s="8" customFormat="1" ht="19.5" x14ac:dyDescent="0.3">
      <c r="A22" s="30"/>
      <c r="B22" s="29" t="s">
        <v>33</v>
      </c>
      <c r="C22" s="55" t="s">
        <v>56</v>
      </c>
      <c r="D22" s="56" t="s">
        <v>57</v>
      </c>
      <c r="E22" s="57"/>
      <c r="F22" s="32">
        <v>3.4</v>
      </c>
      <c r="G22" s="32">
        <v>3</v>
      </c>
      <c r="H22" s="32">
        <v>45.8</v>
      </c>
      <c r="I22" s="31">
        <v>217.2</v>
      </c>
    </row>
    <row r="23" spans="1:9" s="8" customFormat="1" ht="20.25" thickBot="1" x14ac:dyDescent="0.35">
      <c r="A23" s="26"/>
      <c r="B23" s="66"/>
      <c r="C23" s="58"/>
      <c r="D23" s="59"/>
      <c r="E23" s="60"/>
      <c r="F23" s="67"/>
      <c r="G23" s="25"/>
      <c r="H23" s="25"/>
      <c r="I23" s="24"/>
    </row>
    <row r="24" spans="1:9" s="8" customFormat="1" ht="20.25" thickBot="1" x14ac:dyDescent="0.35">
      <c r="A24" s="47" t="s">
        <v>0</v>
      </c>
      <c r="B24" s="48"/>
      <c r="C24" s="63"/>
      <c r="D24" s="23"/>
      <c r="E24" s="64"/>
      <c r="F24" s="22">
        <f>SUM(F21:F23)</f>
        <v>4.8</v>
      </c>
      <c r="G24" s="22">
        <f>SUM(G21:G23)</f>
        <v>3.2</v>
      </c>
      <c r="H24" s="22">
        <f>SUM(H21:H23)</f>
        <v>72.199999999999989</v>
      </c>
      <c r="I24" s="21">
        <f>SUM(I21:I23)</f>
        <v>337.2</v>
      </c>
    </row>
    <row r="25" spans="1:9" s="8" customFormat="1" ht="16.5" customHeight="1" x14ac:dyDescent="0.3">
      <c r="A25" s="70"/>
      <c r="B25" s="70"/>
      <c r="C25" s="19"/>
      <c r="D25" s="18"/>
      <c r="E25" s="17"/>
      <c r="F25" s="10"/>
      <c r="G25" s="16"/>
      <c r="H25" s="16"/>
      <c r="I25" s="16"/>
    </row>
    <row r="26" spans="1:9" s="8" customFormat="1" ht="18.75" x14ac:dyDescent="0.3">
      <c r="A26" s="16"/>
      <c r="B26" s="16"/>
      <c r="C26" s="19"/>
      <c r="D26" s="18"/>
      <c r="E26" s="17"/>
      <c r="F26" s="10"/>
      <c r="G26" s="16"/>
      <c r="H26" s="16"/>
      <c r="I26" s="16"/>
    </row>
    <row r="27" spans="1:9" s="8" customFormat="1" ht="19.5" x14ac:dyDescent="0.35">
      <c r="A27" s="15"/>
      <c r="B27" s="14"/>
      <c r="C27" s="13"/>
      <c r="D27" s="12"/>
      <c r="E27" s="11"/>
      <c r="F27" s="10"/>
      <c r="G27" s="9"/>
      <c r="H27" s="9"/>
      <c r="I27" s="9"/>
    </row>
    <row r="28" spans="1:9" s="8" customFormat="1" ht="19.5" x14ac:dyDescent="0.35">
      <c r="A28" s="15"/>
      <c r="B28" s="14"/>
      <c r="C28" s="71"/>
      <c r="D28" s="11"/>
      <c r="E28" s="9"/>
      <c r="F28" s="9"/>
      <c r="G28" s="9"/>
      <c r="H28" s="9"/>
      <c r="I28" s="9"/>
    </row>
    <row r="29" spans="1:9" x14ac:dyDescent="0.25">
      <c r="A29" s="2"/>
      <c r="B29" s="5"/>
      <c r="C29" s="4"/>
      <c r="D29" s="3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3"/>
  <sheetViews>
    <sheetView zoomScale="90" zoomScaleNormal="90" workbookViewId="0">
      <selection activeCell="E6" sqref="E6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10" ht="18.75" x14ac:dyDescent="0.3">
      <c r="A1" s="16" t="s">
        <v>28</v>
      </c>
      <c r="B1" s="77" t="s">
        <v>27</v>
      </c>
      <c r="C1" s="78"/>
      <c r="D1" s="78"/>
      <c r="E1" s="79"/>
      <c r="F1" s="16" t="s">
        <v>26</v>
      </c>
      <c r="G1" s="43" t="s">
        <v>29</v>
      </c>
      <c r="H1" s="16" t="s">
        <v>24</v>
      </c>
      <c r="I1" s="42">
        <f>food1!I1</f>
        <v>44638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  <c r="J3" s="45"/>
    </row>
    <row r="4" spans="1:10" s="8" customFormat="1" ht="19.5" x14ac:dyDescent="0.3">
      <c r="A4" s="33" t="s">
        <v>15</v>
      </c>
      <c r="B4" s="36" t="s">
        <v>34</v>
      </c>
      <c r="C4" s="52" t="s">
        <v>43</v>
      </c>
      <c r="D4" s="53" t="s">
        <v>44</v>
      </c>
      <c r="E4" s="54"/>
      <c r="F4" s="50">
        <f>10.4/2*2.2</f>
        <v>11.440000000000001</v>
      </c>
      <c r="G4" s="50">
        <f>9.6/2*2.2</f>
        <v>10.56</v>
      </c>
      <c r="H4" s="50">
        <f>29.2/2*2.2</f>
        <v>32.120000000000005</v>
      </c>
      <c r="I4" s="51">
        <f>246.5/2*2.2</f>
        <v>271.15000000000003</v>
      </c>
      <c r="J4" s="45"/>
    </row>
    <row r="5" spans="1:10" s="8" customFormat="1" ht="19.5" x14ac:dyDescent="0.3">
      <c r="A5" s="35"/>
      <c r="B5" s="34" t="s">
        <v>14</v>
      </c>
      <c r="C5" s="55" t="s">
        <v>13</v>
      </c>
      <c r="D5" s="56" t="s">
        <v>12</v>
      </c>
      <c r="E5" s="57"/>
      <c r="F5" s="32">
        <v>2.2999999999999998</v>
      </c>
      <c r="G5" s="32">
        <v>0.9</v>
      </c>
      <c r="H5" s="32">
        <v>15.4</v>
      </c>
      <c r="I5" s="31">
        <v>78.599999999999994</v>
      </c>
      <c r="J5" s="16"/>
    </row>
    <row r="6" spans="1:10" s="8" customFormat="1" ht="19.5" x14ac:dyDescent="0.3">
      <c r="A6" s="35"/>
      <c r="B6" s="29" t="s">
        <v>45</v>
      </c>
      <c r="C6" s="55" t="s">
        <v>46</v>
      </c>
      <c r="D6" s="56" t="s">
        <v>47</v>
      </c>
      <c r="E6" s="57"/>
      <c r="F6" s="32">
        <v>0.1</v>
      </c>
      <c r="G6" s="32">
        <v>7.3</v>
      </c>
      <c r="H6" s="32">
        <v>0.1</v>
      </c>
      <c r="I6" s="31">
        <v>66.099999999999994</v>
      </c>
      <c r="J6" s="16"/>
    </row>
    <row r="7" spans="1:10" s="8" customFormat="1" ht="19.5" x14ac:dyDescent="0.3">
      <c r="A7" s="35"/>
      <c r="B7" s="29" t="s">
        <v>48</v>
      </c>
      <c r="C7" s="55" t="s">
        <v>49</v>
      </c>
      <c r="D7" s="56" t="s">
        <v>8</v>
      </c>
      <c r="E7" s="57"/>
      <c r="F7" s="32">
        <v>5.8</v>
      </c>
      <c r="G7" s="32">
        <f>5.8+2.55</f>
        <v>8.35</v>
      </c>
      <c r="H7" s="32">
        <v>34.4</v>
      </c>
      <c r="I7" s="31">
        <v>205.6</v>
      </c>
      <c r="J7" s="16"/>
    </row>
    <row r="8" spans="1:10" s="8" customFormat="1" ht="19.5" x14ac:dyDescent="0.3">
      <c r="A8" s="35"/>
      <c r="B8" s="34" t="s">
        <v>50</v>
      </c>
      <c r="C8" s="55" t="s">
        <v>51</v>
      </c>
      <c r="D8" s="56" t="s">
        <v>47</v>
      </c>
      <c r="E8" s="57"/>
      <c r="F8" s="32">
        <v>2.2999999999999998</v>
      </c>
      <c r="G8" s="32">
        <v>2.9</v>
      </c>
      <c r="H8" s="32">
        <v>0</v>
      </c>
      <c r="I8" s="31">
        <v>35</v>
      </c>
      <c r="J8" s="16"/>
    </row>
    <row r="9" spans="1:10" s="8" customFormat="1" ht="19.5" x14ac:dyDescent="0.3">
      <c r="A9" s="35"/>
      <c r="B9" s="29"/>
      <c r="C9" s="55"/>
      <c r="D9" s="56"/>
      <c r="E9" s="57"/>
      <c r="F9" s="32"/>
      <c r="G9" s="32"/>
      <c r="H9" s="32"/>
      <c r="I9" s="31"/>
      <c r="J9" s="44"/>
    </row>
    <row r="10" spans="1:10" s="8" customFormat="1" ht="20.25" thickBot="1" x14ac:dyDescent="0.35">
      <c r="A10" s="26"/>
      <c r="B10" s="68"/>
      <c r="C10" s="58"/>
      <c r="D10" s="59"/>
      <c r="E10" s="60"/>
      <c r="F10" s="67"/>
      <c r="G10" s="67"/>
      <c r="H10" s="67"/>
      <c r="I10" s="69"/>
      <c r="J10" s="45"/>
    </row>
    <row r="11" spans="1:10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21.94</v>
      </c>
      <c r="G11" s="37">
        <f t="shared" ref="G11:I11" si="0">SUM(G4:G10)</f>
        <v>30.009999999999998</v>
      </c>
      <c r="H11" s="37">
        <f t="shared" si="0"/>
        <v>82.02000000000001</v>
      </c>
      <c r="I11" s="49">
        <f t="shared" si="0"/>
        <v>656.45</v>
      </c>
      <c r="J11" s="45"/>
    </row>
    <row r="12" spans="1:10" s="8" customFormat="1" ht="19.5" x14ac:dyDescent="0.3">
      <c r="A12" s="33" t="s">
        <v>11</v>
      </c>
      <c r="B12" s="36" t="s">
        <v>30</v>
      </c>
      <c r="C12" s="52" t="s">
        <v>52</v>
      </c>
      <c r="D12" s="53" t="s">
        <v>32</v>
      </c>
      <c r="E12" s="54"/>
      <c r="F12" s="50">
        <v>7.1</v>
      </c>
      <c r="G12" s="50">
        <v>15.5</v>
      </c>
      <c r="H12" s="50">
        <v>9.9</v>
      </c>
      <c r="I12" s="51">
        <v>205.1</v>
      </c>
      <c r="J12" s="16"/>
    </row>
    <row r="13" spans="1:10" s="8" customFormat="1" ht="37.5" x14ac:dyDescent="0.3">
      <c r="A13" s="30"/>
      <c r="B13" s="29" t="s">
        <v>10</v>
      </c>
      <c r="C13" s="55" t="s">
        <v>53</v>
      </c>
      <c r="D13" s="56" t="s">
        <v>38</v>
      </c>
      <c r="E13" s="57"/>
      <c r="F13" s="28">
        <v>9.3000000000000007</v>
      </c>
      <c r="G13" s="28">
        <v>2.8</v>
      </c>
      <c r="H13" s="28">
        <v>10</v>
      </c>
      <c r="I13" s="27">
        <v>104.3</v>
      </c>
      <c r="J13" s="16"/>
    </row>
    <row r="14" spans="1:10" s="8" customFormat="1" ht="19.5" x14ac:dyDescent="0.3">
      <c r="A14" s="30"/>
      <c r="B14" s="29" t="s">
        <v>9</v>
      </c>
      <c r="C14" s="55" t="s">
        <v>54</v>
      </c>
      <c r="D14" s="56" t="s">
        <v>32</v>
      </c>
      <c r="E14" s="57"/>
      <c r="F14" s="28">
        <v>21</v>
      </c>
      <c r="G14" s="28">
        <v>8.1999999999999993</v>
      </c>
      <c r="H14" s="28">
        <v>0.6</v>
      </c>
      <c r="I14" s="27">
        <v>161</v>
      </c>
      <c r="J14" s="16"/>
    </row>
    <row r="15" spans="1:10" s="8" customFormat="1" ht="19.5" x14ac:dyDescent="0.3">
      <c r="A15" s="30"/>
      <c r="B15" s="34" t="s">
        <v>39</v>
      </c>
      <c r="C15" s="55" t="s">
        <v>55</v>
      </c>
      <c r="D15" s="56" t="s">
        <v>36</v>
      </c>
      <c r="E15" s="57"/>
      <c r="F15" s="28">
        <v>3.7</v>
      </c>
      <c r="G15" s="28">
        <v>4.5999999999999996</v>
      </c>
      <c r="H15" s="28">
        <v>26.3</v>
      </c>
      <c r="I15" s="27">
        <v>161</v>
      </c>
      <c r="J15" s="16"/>
    </row>
    <row r="16" spans="1:10" s="8" customFormat="1" ht="19.5" x14ac:dyDescent="0.3">
      <c r="A16" s="35"/>
      <c r="B16" s="34" t="s">
        <v>1</v>
      </c>
      <c r="C16" s="55" t="s">
        <v>40</v>
      </c>
      <c r="D16" s="56" t="s">
        <v>8</v>
      </c>
      <c r="E16" s="57"/>
      <c r="F16" s="28">
        <v>0.9</v>
      </c>
      <c r="G16" s="28">
        <v>0.1</v>
      </c>
      <c r="H16" s="28">
        <v>32</v>
      </c>
      <c r="I16" s="27">
        <v>131.80000000000001</v>
      </c>
      <c r="J16" s="16"/>
    </row>
    <row r="17" spans="1:10" s="8" customFormat="1" ht="19.5" x14ac:dyDescent="0.3">
      <c r="A17" s="35"/>
      <c r="B17" s="34" t="s">
        <v>7</v>
      </c>
      <c r="C17" s="55" t="s">
        <v>6</v>
      </c>
      <c r="D17" s="56" t="s">
        <v>3</v>
      </c>
      <c r="E17" s="57"/>
      <c r="F17" s="32">
        <f t="shared" ref="F17:I17" si="1">F16/2</f>
        <v>0.45</v>
      </c>
      <c r="G17" s="32">
        <f t="shared" si="1"/>
        <v>0.05</v>
      </c>
      <c r="H17" s="32">
        <f t="shared" si="1"/>
        <v>16</v>
      </c>
      <c r="I17" s="31">
        <f t="shared" si="1"/>
        <v>65.900000000000006</v>
      </c>
      <c r="J17" s="44"/>
    </row>
    <row r="18" spans="1:10" s="8" customFormat="1" ht="19.5" x14ac:dyDescent="0.3">
      <c r="A18" s="35"/>
      <c r="B18" s="34" t="s">
        <v>5</v>
      </c>
      <c r="C18" s="55" t="s">
        <v>4</v>
      </c>
      <c r="D18" s="56" t="s">
        <v>3</v>
      </c>
      <c r="E18" s="57"/>
      <c r="F18" s="28">
        <v>2.6</v>
      </c>
      <c r="G18" s="28">
        <v>1</v>
      </c>
      <c r="H18" s="28">
        <v>12.8</v>
      </c>
      <c r="I18" s="27">
        <v>77.7</v>
      </c>
      <c r="J18" s="16"/>
    </row>
    <row r="19" spans="1:10" s="8" customFormat="1" ht="20.25" thickBot="1" x14ac:dyDescent="0.35">
      <c r="A19" s="26"/>
      <c r="B19" s="46"/>
      <c r="C19" s="58"/>
      <c r="D19" s="59"/>
      <c r="E19" s="60"/>
      <c r="F19" s="25"/>
      <c r="G19" s="25"/>
      <c r="H19" s="25"/>
      <c r="I19" s="24"/>
      <c r="J19" s="16"/>
    </row>
    <row r="20" spans="1:10" s="8" customFormat="1" ht="20.25" thickBot="1" x14ac:dyDescent="0.35">
      <c r="A20" s="47" t="s">
        <v>0</v>
      </c>
      <c r="B20" s="48"/>
      <c r="C20" s="63"/>
      <c r="D20" s="23"/>
      <c r="E20" s="64"/>
      <c r="F20" s="22">
        <f>SUM(F12:F19)</f>
        <v>45.050000000000004</v>
      </c>
      <c r="G20" s="22">
        <f>SUM(G12:G19)</f>
        <v>32.25</v>
      </c>
      <c r="H20" s="22">
        <f>SUM(H12:H19)</f>
        <v>107.6</v>
      </c>
      <c r="I20" s="21">
        <f>SUM(I12:I19)</f>
        <v>906.80000000000007</v>
      </c>
      <c r="J20" s="44"/>
    </row>
    <row r="21" spans="1:10" s="8" customFormat="1" ht="19.5" x14ac:dyDescent="0.3">
      <c r="A21" s="33" t="s">
        <v>2</v>
      </c>
      <c r="B21" s="73" t="s">
        <v>1</v>
      </c>
      <c r="C21" s="55" t="s">
        <v>41</v>
      </c>
      <c r="D21" s="56" t="s">
        <v>37</v>
      </c>
      <c r="E21" s="57"/>
      <c r="F21" s="32">
        <v>1.4</v>
      </c>
      <c r="G21" s="32">
        <v>0.2</v>
      </c>
      <c r="H21" s="32">
        <v>26.4</v>
      </c>
      <c r="I21" s="31">
        <v>120</v>
      </c>
      <c r="J21" s="16"/>
    </row>
    <row r="22" spans="1:10" s="8" customFormat="1" ht="19.5" x14ac:dyDescent="0.3">
      <c r="A22" s="30"/>
      <c r="B22" s="29" t="s">
        <v>33</v>
      </c>
      <c r="C22" s="55" t="s">
        <v>56</v>
      </c>
      <c r="D22" s="56" t="s">
        <v>58</v>
      </c>
      <c r="E22" s="57"/>
      <c r="F22" s="32">
        <f>3.4/2*3</f>
        <v>5.0999999999999996</v>
      </c>
      <c r="G22" s="32">
        <f>3/2*3</f>
        <v>4.5</v>
      </c>
      <c r="H22" s="32">
        <f>45.8/2*3</f>
        <v>68.699999999999989</v>
      </c>
      <c r="I22" s="31">
        <f>217.2/2*3</f>
        <v>325.79999999999995</v>
      </c>
      <c r="J22" s="16"/>
    </row>
    <row r="23" spans="1:10" s="8" customFormat="1" ht="20.25" thickBot="1" x14ac:dyDescent="0.35">
      <c r="A23" s="26"/>
      <c r="B23" s="46"/>
      <c r="C23" s="58"/>
      <c r="D23" s="59"/>
      <c r="E23" s="60"/>
      <c r="F23" s="25"/>
      <c r="G23" s="25"/>
      <c r="H23" s="25"/>
      <c r="I23" s="24"/>
      <c r="J23" s="16"/>
    </row>
    <row r="24" spans="1:10" s="8" customFormat="1" ht="20.25" thickBot="1" x14ac:dyDescent="0.35">
      <c r="A24" s="74" t="s">
        <v>0</v>
      </c>
      <c r="B24" s="75"/>
      <c r="C24" s="63"/>
      <c r="D24" s="23"/>
      <c r="E24" s="64"/>
      <c r="F24" s="22">
        <f>SUM(F21:F23)</f>
        <v>6.5</v>
      </c>
      <c r="G24" s="22">
        <f>SUM(G21:G23)</f>
        <v>4.7</v>
      </c>
      <c r="H24" s="22">
        <f>SUM(H21:H23)</f>
        <v>95.1</v>
      </c>
      <c r="I24" s="21">
        <f>SUM(I21:I23)</f>
        <v>445.79999999999995</v>
      </c>
      <c r="J24" s="16"/>
    </row>
    <row r="25" spans="1:10" s="8" customFormat="1" ht="18.75" x14ac:dyDescent="0.3">
      <c r="A25" s="70"/>
      <c r="B25" s="70"/>
      <c r="C25" s="70"/>
      <c r="D25" s="70"/>
      <c r="E25" s="70"/>
      <c r="F25" s="10"/>
      <c r="G25" s="16"/>
      <c r="H25" s="16"/>
      <c r="I25" s="16"/>
      <c r="J25" s="16"/>
    </row>
    <row r="26" spans="1:10" s="8" customFormat="1" ht="18.75" x14ac:dyDescent="0.3">
      <c r="A26" s="16"/>
      <c r="B26" s="16"/>
      <c r="C26" s="19"/>
      <c r="D26" s="18"/>
      <c r="E26" s="17"/>
      <c r="F26" s="10"/>
      <c r="G26" s="16"/>
      <c r="H26" s="16"/>
      <c r="I26" s="16"/>
      <c r="J26" s="16"/>
    </row>
    <row r="27" spans="1:10" s="8" customFormat="1" ht="19.5" x14ac:dyDescent="0.35">
      <c r="A27" s="16"/>
      <c r="B27" s="16"/>
      <c r="C27" s="13"/>
      <c r="D27" s="12"/>
      <c r="E27" s="11"/>
      <c r="F27" s="10"/>
      <c r="G27" s="9"/>
      <c r="H27" s="9"/>
      <c r="I27" s="9"/>
      <c r="J27" s="16"/>
    </row>
    <row r="28" spans="1:10" s="8" customFormat="1" ht="19.5" x14ac:dyDescent="0.35">
      <c r="A28" s="15"/>
      <c r="B28" s="14"/>
      <c r="C28" s="71"/>
      <c r="D28" s="11"/>
      <c r="E28" s="9"/>
      <c r="F28" s="9"/>
      <c r="G28" s="9"/>
      <c r="H28" s="9"/>
      <c r="I28" s="9"/>
      <c r="J28" s="72"/>
    </row>
    <row r="29" spans="1:10" x14ac:dyDescent="0.25">
      <c r="A29" s="7"/>
      <c r="B29" s="5"/>
      <c r="C29" s="4"/>
      <c r="D29" s="3"/>
      <c r="E29" s="6"/>
      <c r="F29" s="2"/>
      <c r="G29" s="2"/>
      <c r="H29" s="2"/>
      <c r="I29" s="2"/>
      <c r="J29" s="1"/>
    </row>
    <row r="30" spans="1:10" x14ac:dyDescent="0.25">
      <c r="A30" s="2"/>
      <c r="B30" s="5"/>
      <c r="C30" s="4"/>
      <c r="D30" s="3"/>
      <c r="E30" s="2"/>
      <c r="F30" s="2"/>
      <c r="G30" s="2"/>
      <c r="H30" s="2"/>
      <c r="I30" s="2"/>
      <c r="J30" s="1"/>
    </row>
    <row r="31" spans="1:10" x14ac:dyDescent="0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J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2022-03-17T08:01:43Z</dcterms:modified>
</cp:coreProperties>
</file>