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4" i="3" l="1"/>
  <c r="I22" i="3"/>
  <c r="I24" i="3" s="1"/>
  <c r="H22" i="3"/>
  <c r="H24" i="3" s="1"/>
  <c r="G22" i="3"/>
  <c r="G24" i="3" s="1"/>
  <c r="F22" i="3"/>
  <c r="H20" i="3"/>
  <c r="I12" i="3"/>
  <c r="H12" i="3"/>
  <c r="G12" i="3"/>
  <c r="F12" i="3"/>
  <c r="I11" i="3"/>
  <c r="I20" i="3" s="1"/>
  <c r="H11" i="3"/>
  <c r="G11" i="3"/>
  <c r="G20" i="3" s="1"/>
  <c r="F11" i="3"/>
  <c r="F20" i="3" s="1"/>
  <c r="I10" i="3"/>
  <c r="H10" i="3"/>
  <c r="F10" i="3"/>
  <c r="G7" i="3"/>
  <c r="G10" i="3" s="1"/>
  <c r="F24" i="2"/>
  <c r="I22" i="2"/>
  <c r="I24" i="2" s="1"/>
  <c r="H22" i="2"/>
  <c r="H24" i="2" s="1"/>
  <c r="G22" i="2"/>
  <c r="G24" i="2" s="1"/>
  <c r="F22" i="2"/>
  <c r="H20" i="2"/>
  <c r="I12" i="2"/>
  <c r="H12" i="2"/>
  <c r="G12" i="2"/>
  <c r="F12" i="2"/>
  <c r="I11" i="2"/>
  <c r="I20" i="2" s="1"/>
  <c r="H11" i="2"/>
  <c r="G11" i="2"/>
  <c r="G20" i="2" s="1"/>
  <c r="F11" i="2"/>
  <c r="F20" i="2" s="1"/>
  <c r="I10" i="2"/>
  <c r="H10" i="2"/>
  <c r="F10" i="2"/>
  <c r="G7" i="2"/>
  <c r="G10" i="2" s="1"/>
  <c r="I1" i="3" l="1"/>
</calcChain>
</file>

<file path=xl/sharedStrings.xml><?xml version="1.0" encoding="utf-8"?>
<sst xmlns="http://schemas.openxmlformats.org/spreadsheetml/2006/main" count="122" uniqueCount="59">
  <si>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</si>
  <si>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</si>
  <si>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</si>
  <si>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</si>
  <si>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</si>
  <si>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</si>
  <si>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</si>
  <si>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</si>
  <si>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</si>
  <si>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</si>
  <si>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</si>
  <si>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</si>
  <si>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</si>
  <si>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</si>
  <si>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</si>
  <si>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</si>
  <si>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</si>
  <si>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</si>
  <si>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</si>
  <si>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</si>
  <si>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</si>
  <si>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</si>
  <si>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</si>
  <si>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</si>
  <si>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</si>
  <si>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</si>
  <si>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</si>
  <si>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</si>
  <si>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</si>
  <si>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</si>
  <si>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</si>
  <si>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1/100</t>
  </si>
  <si>
    <t>250/15</t>
  </si>
  <si>
    <t>1/70</t>
  </si>
  <si>
    <t>1/90</t>
  </si>
  <si>
    <t>гор.блюдо</t>
  </si>
  <si>
    <t>1 шт</t>
  </si>
  <si>
    <t>250/25</t>
  </si>
  <si>
    <t>1/150</t>
  </si>
  <si>
    <t>1/180</t>
  </si>
  <si>
    <t>Гарнир</t>
  </si>
  <si>
    <t>Каша молочная пшеничная</t>
  </si>
  <si>
    <t>Каша молочная пшеничная с м/сл</t>
  </si>
  <si>
    <t>220/10</t>
  </si>
  <si>
    <t>масло</t>
  </si>
  <si>
    <t>Масло сливочное</t>
  </si>
  <si>
    <t>1/10</t>
  </si>
  <si>
    <t>Напиток</t>
  </si>
  <si>
    <t>Какао на молоке</t>
  </si>
  <si>
    <t>сыр</t>
  </si>
  <si>
    <t>Сыр</t>
  </si>
  <si>
    <t>Салат Винегрет</t>
  </si>
  <si>
    <t>Суп картофельный с тефтелькой</t>
  </si>
  <si>
    <t>Рыба запеченная с овощами</t>
  </si>
  <si>
    <t>Рис отварной</t>
  </si>
  <si>
    <t>Компот из сухофруктов</t>
  </si>
  <si>
    <t>Сок 0,2</t>
  </si>
  <si>
    <t>Печенье</t>
  </si>
  <si>
    <t>Шоколадное печенье в обсыпке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</si>
</sst>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38" fillId="0" borderId="0"/>
    <xf numFmtId="0" fontId="45" fillId="0" borderId="0"/>
    <xf numFmtId="0" fontId="39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40" fillId="0" borderId="0" xfId="0" applyFont="1"/>
    <xf numFmtId="0" fontId="40" fillId="0" borderId="0" xfId="0" applyFont="1" applyBorder="1"/>
    <xf numFmtId="0" fontId="41" fillId="0" borderId="0" xfId="1" applyNumberFormat="1" applyFont="1" applyFill="1" applyBorder="1" applyAlignment="1" applyProtection="1">
      <alignment vertical="center"/>
    </xf>
    <xf numFmtId="0" fontId="41" fillId="0" borderId="0" xfId="1" applyNumberFormat="1" applyFont="1" applyBorder="1" applyAlignment="1" applyProtection="1">
      <alignment vertical="center"/>
    </xf>
    <xf numFmtId="0" fontId="41" fillId="0" borderId="0" xfId="1" applyNumberFormat="1" applyFont="1" applyBorder="1" applyAlignment="1" applyProtection="1">
      <alignment horizontal="right" vertical="center"/>
    </xf>
    <xf numFmtId="2" fontId="42" fillId="0" borderId="0" xfId="1" applyNumberFormat="1" applyFont="1" applyFill="1" applyBorder="1" applyAlignment="1" applyProtection="1">
      <alignment horizontal="center"/>
    </xf>
    <xf numFmtId="0" fontId="41" fillId="0" borderId="0" xfId="1" applyNumberFormat="1" applyFont="1" applyBorder="1" applyAlignment="1" applyProtection="1"/>
    <xf numFmtId="0" fontId="43" fillId="0" borderId="0" xfId="0" applyFont="1"/>
    <xf numFmtId="2" fontId="44" fillId="0" borderId="0" xfId="1" applyNumberFormat="1" applyFont="1" applyFill="1" applyBorder="1" applyAlignment="1" applyProtection="1">
      <alignment horizontal="center"/>
    </xf>
    <xf numFmtId="0" fontId="46" fillId="0" borderId="0" xfId="2" applyNumberFormat="1" applyFont="1" applyFill="1" applyBorder="1" applyAlignment="1">
      <alignment vertical="center"/>
    </xf>
    <xf numFmtId="0" fontId="46" fillId="0" borderId="0" xfId="1" applyNumberFormat="1" applyFont="1" applyFill="1" applyBorder="1" applyAlignment="1" applyProtection="1">
      <alignment vertical="center"/>
    </xf>
    <xf numFmtId="0" fontId="46" fillId="0" borderId="0" xfId="2" applyNumberFormat="1" applyFont="1" applyFill="1" applyBorder="1" applyAlignment="1">
      <alignment horizontal="center" vertical="center"/>
    </xf>
    <xf numFmtId="0" fontId="46" fillId="0" borderId="0" xfId="2" applyNumberFormat="1" applyFont="1" applyFill="1" applyBorder="1" applyAlignment="1">
      <alignment horizontal="right" vertical="center"/>
    </xf>
    <xf numFmtId="0" fontId="46" fillId="0" borderId="0" xfId="1" applyNumberFormat="1" applyFont="1" applyBorder="1" applyAlignment="1" applyProtection="1">
      <alignment horizontal="right" vertical="center"/>
    </xf>
    <xf numFmtId="0" fontId="46" fillId="0" borderId="0" xfId="1" applyNumberFormat="1" applyFont="1" applyBorder="1" applyAlignment="1" applyProtection="1"/>
    <xf numFmtId="0" fontId="43" fillId="0" borderId="0" xfId="0" applyFont="1" applyFill="1"/>
    <xf numFmtId="0" fontId="46" fillId="0" borderId="0" xfId="2" applyNumberFormat="1" applyFont="1" applyBorder="1" applyAlignment="1">
      <alignment vertical="center"/>
    </xf>
    <xf numFmtId="0" fontId="46" fillId="0" borderId="0" xfId="2" applyNumberFormat="1" applyFont="1" applyBorder="1" applyAlignment="1">
      <alignment horizontal="center" vertical="center"/>
    </xf>
    <xf numFmtId="0" fontId="46" fillId="0" borderId="0" xfId="2" applyNumberFormat="1" applyFont="1" applyBorder="1" applyAlignment="1">
      <alignment horizontal="right" vertical="center"/>
    </xf>
    <xf numFmtId="4" fontId="43" fillId="0" borderId="0" xfId="0" applyNumberFormat="1" applyFont="1" applyFill="1"/>
    <xf numFmtId="0" fontId="47" fillId="0" borderId="0" xfId="0" applyFont="1" applyFill="1" applyBorder="1" applyAlignment="1">
      <alignment vertical="center"/>
    </xf>
    <xf numFmtId="2" fontId="47" fillId="0" borderId="1" xfId="0" applyNumberFormat="1" applyFont="1" applyFill="1" applyBorder="1" applyAlignment="1" applyProtection="1">
      <alignment horizontal="center" vertical="center"/>
      <protection locked="0"/>
    </xf>
    <xf numFmtId="2" fontId="47" fillId="0" borderId="2" xfId="0" applyNumberFormat="1" applyFont="1" applyFill="1" applyBorder="1" applyAlignment="1" applyProtection="1">
      <alignment horizontal="center" vertical="center"/>
      <protection locked="0"/>
    </xf>
    <xf numFmtId="49" fontId="47" fillId="0" borderId="2" xfId="0" applyNumberFormat="1" applyFont="1" applyFill="1" applyBorder="1" applyAlignment="1" applyProtection="1">
      <alignment horizontal="center" vertical="center"/>
      <protection locked="0"/>
    </xf>
    <xf numFmtId="4" fontId="47" fillId="0" borderId="3" xfId="3" applyNumberFormat="1" applyFont="1" applyFill="1" applyBorder="1" applyAlignment="1">
      <alignment horizontal="center" vertical="center" wrapText="1"/>
    </xf>
    <xf numFmtId="4" fontId="47" fillId="0" borderId="4" xfId="3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/>
    </xf>
    <xf numFmtId="4" fontId="47" fillId="0" borderId="6" xfId="3" applyNumberFormat="1" applyFont="1" applyBorder="1" applyAlignment="1">
      <alignment horizontal="center" vertical="center" wrapText="1"/>
    </xf>
    <xf numFmtId="4" fontId="47" fillId="0" borderId="7" xfId="3" applyNumberFormat="1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/>
    </xf>
    <xf numFmtId="4" fontId="47" fillId="0" borderId="6" xfId="3" applyNumberFormat="1" applyFont="1" applyFill="1" applyBorder="1" applyAlignment="1">
      <alignment horizontal="center" vertical="center" wrapText="1"/>
    </xf>
    <xf numFmtId="4" fontId="47" fillId="0" borderId="7" xfId="3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 applyProtection="1">
      <alignment horizontal="center" vertical="center"/>
      <protection locked="0"/>
    </xf>
    <xf numFmtId="49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4" fontId="43" fillId="0" borderId="7" xfId="0" applyNumberFormat="1" applyFont="1" applyFill="1" applyBorder="1" applyAlignment="1" applyProtection="1">
      <alignment vertical="center"/>
      <protection locked="0"/>
    </xf>
    <xf numFmtId="0" fontId="43" fillId="0" borderId="7" xfId="0" applyFont="1" applyFill="1" applyBorder="1"/>
    <xf numFmtId="2" fontId="43" fillId="0" borderId="0" xfId="0" applyNumberFormat="1" applyFont="1" applyFill="1" applyBorder="1" applyAlignment="1" applyProtection="1">
      <alignment horizontal="center" vertical="center"/>
      <protection locked="0"/>
    </xf>
    <xf numFmtId="4" fontId="48" fillId="0" borderId="0" xfId="3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7" fillId="0" borderId="4" xfId="0" applyFont="1" applyFill="1" applyBorder="1" applyAlignment="1">
      <alignment horizontal="center"/>
    </xf>
    <xf numFmtId="0" fontId="47" fillId="0" borderId="19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2" fontId="47" fillId="0" borderId="21" xfId="0" applyNumberFormat="1" applyFont="1" applyFill="1" applyBorder="1" applyAlignment="1" applyProtection="1">
      <alignment horizontal="center" vertical="center"/>
      <protection locked="0"/>
    </xf>
    <xf numFmtId="4" fontId="47" fillId="0" borderId="11" xfId="3" applyNumberFormat="1" applyFont="1" applyFill="1" applyBorder="1" applyAlignment="1">
      <alignment horizontal="center" vertical="center" wrapText="1"/>
    </xf>
    <xf numFmtId="4" fontId="47" fillId="0" borderId="10" xfId="3" applyNumberFormat="1" applyFont="1" applyFill="1" applyBorder="1" applyAlignment="1">
      <alignment horizontal="center" vertical="center" wrapText="1"/>
    </xf>
    <xf numFmtId="0" fontId="47" fillId="0" borderId="11" xfId="3" applyFont="1" applyFill="1" applyBorder="1" applyAlignment="1">
      <alignment horizontal="center" vertical="center" wrapText="1"/>
    </xf>
    <xf numFmtId="49" fontId="47" fillId="0" borderId="11" xfId="3" applyNumberFormat="1" applyFont="1" applyFill="1" applyBorder="1" applyAlignment="1">
      <alignment horizontal="center" vertical="center" wrapText="1"/>
    </xf>
    <xf numFmtId="4" fontId="48" fillId="0" borderId="11" xfId="3" applyNumberFormat="1" applyFont="1" applyFill="1" applyBorder="1" applyAlignment="1">
      <alignment horizontal="center" vertical="center" wrapText="1"/>
    </xf>
    <xf numFmtId="0" fontId="47" fillId="0" borderId="7" xfId="3" applyFont="1" applyFill="1" applyBorder="1" applyAlignment="1">
      <alignment horizontal="center" vertical="center" wrapText="1"/>
    </xf>
    <xf numFmtId="49" fontId="47" fillId="0" borderId="7" xfId="3" applyNumberFormat="1" applyFont="1" applyFill="1" applyBorder="1" applyAlignment="1">
      <alignment horizontal="center" vertical="center" wrapText="1"/>
    </xf>
    <xf numFmtId="4" fontId="48" fillId="0" borderId="7" xfId="3" applyNumberFormat="1" applyFont="1" applyFill="1" applyBorder="1" applyAlignment="1">
      <alignment horizontal="center" vertical="center" wrapText="1"/>
    </xf>
    <xf numFmtId="0" fontId="47" fillId="0" borderId="4" xfId="3" applyFont="1" applyFill="1" applyBorder="1" applyAlignment="1">
      <alignment horizontal="center" vertical="center" wrapText="1"/>
    </xf>
    <xf numFmtId="49" fontId="47" fillId="0" borderId="4" xfId="3" applyNumberFormat="1" applyFont="1" applyFill="1" applyBorder="1" applyAlignment="1">
      <alignment horizontal="center" vertical="center" wrapText="1"/>
    </xf>
    <xf numFmtId="4" fontId="48" fillId="0" borderId="4" xfId="3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4" fontId="48" fillId="0" borderId="12" xfId="3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 applyProtection="1">
      <alignment horizontal="center" vertical="center" wrapText="1"/>
      <protection locked="0"/>
    </xf>
    <xf numFmtId="4" fontId="48" fillId="0" borderId="2" xfId="3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 applyProtection="1">
      <alignment horizontal="center"/>
      <protection locked="0"/>
    </xf>
    <xf numFmtId="0" fontId="47" fillId="0" borderId="22" xfId="0" applyFont="1" applyFill="1" applyBorder="1" applyAlignment="1">
      <alignment vertical="center"/>
    </xf>
    <xf numFmtId="0" fontId="47" fillId="0" borderId="4" xfId="0" applyFont="1" applyFill="1" applyBorder="1" applyAlignment="1" applyProtection="1">
      <alignment horizontal="center" vertical="center"/>
      <protection locked="0"/>
    </xf>
    <xf numFmtId="4" fontId="47" fillId="0" borderId="4" xfId="3" applyNumberFormat="1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4" xfId="3" applyFont="1" applyFill="1" applyBorder="1" applyAlignment="1">
      <alignment horizontal="center" vertical="center" wrapText="1"/>
    </xf>
    <xf numFmtId="49" fontId="47" fillId="0" borderId="24" xfId="3" applyNumberFormat="1" applyFont="1" applyFill="1" applyBorder="1" applyAlignment="1">
      <alignment horizontal="center"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7" fillId="0" borderId="24" xfId="3" applyNumberFormat="1" applyFont="1" applyBorder="1" applyAlignment="1">
      <alignment horizontal="center" vertical="center" wrapText="1"/>
    </xf>
    <xf numFmtId="4" fontId="47" fillId="0" borderId="25" xfId="3" applyNumberFormat="1" applyFont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2" fontId="43" fillId="0" borderId="18" xfId="0" applyNumberFormat="1" applyFont="1" applyFill="1" applyBorder="1" applyAlignment="1" applyProtection="1">
      <alignment horizontal="center"/>
      <protection locked="0"/>
    </xf>
    <xf numFmtId="2" fontId="43" fillId="0" borderId="17" xfId="0" applyNumberFormat="1" applyFont="1" applyFill="1" applyBorder="1" applyAlignment="1" applyProtection="1">
      <alignment horizontal="center"/>
      <protection locked="0"/>
    </xf>
    <xf numFmtId="2" fontId="43" fillId="0" borderId="16" xfId="0" applyNumberFormat="1" applyFont="1" applyFill="1" applyBorder="1" applyAlignment="1" applyProtection="1">
      <alignment horizontal="center"/>
      <protection locked="0"/>
    </xf>
  </cellXfs>
  <cellStyles count="41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2" xfId="22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C31" sqref="C3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85" t="s">
        <v>27</v>
      </c>
      <c r="C1" s="86"/>
      <c r="D1" s="86"/>
      <c r="E1" s="87"/>
      <c r="F1" s="16" t="s">
        <v>26</v>
      </c>
      <c r="G1" s="44" t="s">
        <v>25</v>
      </c>
      <c r="H1" s="16" t="s">
        <v>24</v>
      </c>
      <c r="I1" s="43">
        <v>44624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2" t="s">
        <v>23</v>
      </c>
      <c r="B3" s="41" t="s">
        <v>22</v>
      </c>
      <c r="C3" s="41" t="s">
        <v>21</v>
      </c>
      <c r="D3" s="41" t="s">
        <v>20</v>
      </c>
      <c r="E3" s="41"/>
      <c r="F3" s="41" t="s">
        <v>19</v>
      </c>
      <c r="G3" s="41" t="s">
        <v>18</v>
      </c>
      <c r="H3" s="41" t="s">
        <v>17</v>
      </c>
      <c r="I3" s="40" t="s">
        <v>16</v>
      </c>
    </row>
    <row r="4" spans="1:9" s="8" customFormat="1" ht="19.5" x14ac:dyDescent="0.3">
      <c r="A4" s="34" t="s">
        <v>15</v>
      </c>
      <c r="B4" s="37" t="s">
        <v>35</v>
      </c>
      <c r="C4" s="57" t="s">
        <v>41</v>
      </c>
      <c r="D4" s="58" t="s">
        <v>8</v>
      </c>
      <c r="E4" s="59"/>
      <c r="F4" s="55">
        <v>10</v>
      </c>
      <c r="G4" s="55">
        <v>6.2</v>
      </c>
      <c r="H4" s="55">
        <v>44</v>
      </c>
      <c r="I4" s="56">
        <v>272.5</v>
      </c>
    </row>
    <row r="5" spans="1:9" s="8" customFormat="1" ht="19.5" x14ac:dyDescent="0.3">
      <c r="A5" s="36"/>
      <c r="B5" s="35" t="s">
        <v>14</v>
      </c>
      <c r="C5" s="60" t="s">
        <v>13</v>
      </c>
      <c r="D5" s="61" t="s">
        <v>12</v>
      </c>
      <c r="E5" s="62"/>
      <c r="F5" s="33">
        <v>2.2999999999999998</v>
      </c>
      <c r="G5" s="33">
        <v>0.9</v>
      </c>
      <c r="H5" s="33">
        <v>15.4</v>
      </c>
      <c r="I5" s="32">
        <v>78.599999999999994</v>
      </c>
    </row>
    <row r="6" spans="1:9" s="8" customFormat="1" ht="19.5" x14ac:dyDescent="0.3">
      <c r="A6" s="36"/>
      <c r="B6" s="30" t="s">
        <v>44</v>
      </c>
      <c r="C6" s="60" t="s">
        <v>45</v>
      </c>
      <c r="D6" s="61" t="s">
        <v>46</v>
      </c>
      <c r="E6" s="62"/>
      <c r="F6" s="33">
        <v>0.1</v>
      </c>
      <c r="G6" s="33">
        <v>7.3</v>
      </c>
      <c r="H6" s="33">
        <v>0.1</v>
      </c>
      <c r="I6" s="32">
        <v>66.099999999999994</v>
      </c>
    </row>
    <row r="7" spans="1:9" s="8" customFormat="1" ht="19.5" x14ac:dyDescent="0.3">
      <c r="A7" s="36"/>
      <c r="B7" s="30" t="s">
        <v>47</v>
      </c>
      <c r="C7" s="60" t="s">
        <v>48</v>
      </c>
      <c r="D7" s="61" t="s">
        <v>8</v>
      </c>
      <c r="E7" s="62"/>
      <c r="F7" s="33">
        <v>5.8</v>
      </c>
      <c r="G7" s="33">
        <f>5.8+2.55</f>
        <v>8.35</v>
      </c>
      <c r="H7" s="33">
        <v>34.4</v>
      </c>
      <c r="I7" s="32">
        <v>205.6</v>
      </c>
    </row>
    <row r="8" spans="1:9" s="8" customFormat="1" ht="19.5" x14ac:dyDescent="0.3">
      <c r="A8" s="36"/>
      <c r="B8" s="35" t="s">
        <v>49</v>
      </c>
      <c r="C8" s="60" t="s">
        <v>50</v>
      </c>
      <c r="D8" s="61" t="s">
        <v>46</v>
      </c>
      <c r="E8" s="62"/>
      <c r="F8" s="33">
        <v>2.2999999999999998</v>
      </c>
      <c r="G8" s="33">
        <v>2.9</v>
      </c>
      <c r="H8" s="33">
        <v>0</v>
      </c>
      <c r="I8" s="32">
        <v>35</v>
      </c>
    </row>
    <row r="9" spans="1:9" s="8" customFormat="1" ht="20.25" thickBot="1" x14ac:dyDescent="0.35">
      <c r="A9" s="27"/>
      <c r="B9" s="51"/>
      <c r="C9" s="63"/>
      <c r="D9" s="64"/>
      <c r="E9" s="65"/>
      <c r="F9" s="26"/>
      <c r="G9" s="26"/>
      <c r="H9" s="26"/>
      <c r="I9" s="25"/>
    </row>
    <row r="10" spans="1:9" s="8" customFormat="1" ht="20.25" thickBot="1" x14ac:dyDescent="0.35">
      <c r="A10" s="71" t="s">
        <v>0</v>
      </c>
      <c r="B10" s="21"/>
      <c r="C10" s="66"/>
      <c r="D10" s="39"/>
      <c r="E10" s="67"/>
      <c r="F10" s="38">
        <f>SUM(F4:F9)</f>
        <v>20.5</v>
      </c>
      <c r="G10" s="38">
        <f t="shared" ref="G10:I10" si="0">SUM(G4:G9)</f>
        <v>25.65</v>
      </c>
      <c r="H10" s="38">
        <f t="shared" si="0"/>
        <v>93.9</v>
      </c>
      <c r="I10" s="54">
        <f t="shared" si="0"/>
        <v>657.80000000000007</v>
      </c>
    </row>
    <row r="11" spans="1:9" s="8" customFormat="1" ht="19.5" x14ac:dyDescent="0.3">
      <c r="A11" s="34" t="s">
        <v>11</v>
      </c>
      <c r="B11" s="37" t="s">
        <v>30</v>
      </c>
      <c r="C11" s="57" t="s">
        <v>51</v>
      </c>
      <c r="D11" s="58" t="s">
        <v>31</v>
      </c>
      <c r="E11" s="59"/>
      <c r="F11" s="55">
        <f>1.7+1.4</f>
        <v>3.0999999999999996</v>
      </c>
      <c r="G11" s="55">
        <f>10.3</f>
        <v>10.3</v>
      </c>
      <c r="H11" s="55">
        <f>8.2+15</f>
        <v>23.2</v>
      </c>
      <c r="I11" s="56">
        <f>130*1.5</f>
        <v>195</v>
      </c>
    </row>
    <row r="12" spans="1:9" s="8" customFormat="1" ht="19.5" x14ac:dyDescent="0.3">
      <c r="A12" s="31"/>
      <c r="B12" s="30" t="s">
        <v>10</v>
      </c>
      <c r="C12" s="60" t="s">
        <v>52</v>
      </c>
      <c r="D12" s="61" t="s">
        <v>32</v>
      </c>
      <c r="E12" s="62"/>
      <c r="F12" s="29">
        <f>10.4*2</f>
        <v>20.8</v>
      </c>
      <c r="G12" s="29">
        <f>6.5</f>
        <v>6.5</v>
      </c>
      <c r="H12" s="29">
        <f>4.8*2</f>
        <v>9.6</v>
      </c>
      <c r="I12" s="28">
        <f>124.5*2</f>
        <v>249</v>
      </c>
    </row>
    <row r="13" spans="1:9" s="8" customFormat="1" ht="19.5" x14ac:dyDescent="0.3">
      <c r="A13" s="31"/>
      <c r="B13" s="30" t="s">
        <v>9</v>
      </c>
      <c r="C13" s="60" t="s">
        <v>53</v>
      </c>
      <c r="D13" s="61" t="s">
        <v>31</v>
      </c>
      <c r="E13" s="62"/>
      <c r="F13" s="29">
        <v>13.1</v>
      </c>
      <c r="G13" s="29">
        <v>2.5</v>
      </c>
      <c r="H13" s="29">
        <v>4.5999999999999996</v>
      </c>
      <c r="I13" s="28">
        <v>91.5</v>
      </c>
    </row>
    <row r="14" spans="1:9" s="8" customFormat="1" ht="19.5" x14ac:dyDescent="0.3">
      <c r="A14" s="74"/>
      <c r="B14" s="35" t="s">
        <v>40</v>
      </c>
      <c r="C14" s="60" t="s">
        <v>54</v>
      </c>
      <c r="D14" s="61" t="s">
        <v>38</v>
      </c>
      <c r="E14" s="62"/>
      <c r="F14" s="29">
        <v>3.7</v>
      </c>
      <c r="G14" s="29">
        <v>4.5999999999999996</v>
      </c>
      <c r="H14" s="29">
        <v>26.3</v>
      </c>
      <c r="I14" s="28">
        <v>161</v>
      </c>
    </row>
    <row r="15" spans="1:9" s="8" customFormat="1" ht="19.5" x14ac:dyDescent="0.3">
      <c r="A15" s="36"/>
      <c r="B15" s="35" t="s">
        <v>1</v>
      </c>
      <c r="C15" s="60" t="s">
        <v>55</v>
      </c>
      <c r="D15" s="61" t="s">
        <v>8</v>
      </c>
      <c r="E15" s="62"/>
      <c r="F15" s="29">
        <v>0.9</v>
      </c>
      <c r="G15" s="29">
        <v>0.1</v>
      </c>
      <c r="H15" s="29">
        <v>32</v>
      </c>
      <c r="I15" s="28">
        <v>131.80000000000001</v>
      </c>
    </row>
    <row r="16" spans="1:9" s="8" customFormat="1" ht="19.5" x14ac:dyDescent="0.3">
      <c r="A16" s="36"/>
      <c r="B16" s="35" t="s">
        <v>7</v>
      </c>
      <c r="C16" s="60" t="s">
        <v>6</v>
      </c>
      <c r="D16" s="61" t="s">
        <v>3</v>
      </c>
      <c r="E16" s="62"/>
      <c r="F16" s="33">
        <v>2.5</v>
      </c>
      <c r="G16" s="33">
        <v>0.4</v>
      </c>
      <c r="H16" s="33">
        <v>10.8</v>
      </c>
      <c r="I16" s="32">
        <v>57</v>
      </c>
    </row>
    <row r="17" spans="1:9" s="8" customFormat="1" ht="19.5" x14ac:dyDescent="0.3">
      <c r="A17" s="36"/>
      <c r="B17" s="35" t="s">
        <v>5</v>
      </c>
      <c r="C17" s="60" t="s">
        <v>4</v>
      </c>
      <c r="D17" s="61" t="s">
        <v>3</v>
      </c>
      <c r="E17" s="62"/>
      <c r="F17" s="29">
        <v>2.5</v>
      </c>
      <c r="G17" s="29">
        <v>6.2</v>
      </c>
      <c r="H17" s="29">
        <v>14.1</v>
      </c>
      <c r="I17" s="28">
        <v>122</v>
      </c>
    </row>
    <row r="18" spans="1:9" s="8" customFormat="1" ht="19.5" x14ac:dyDescent="0.3">
      <c r="A18" s="75"/>
      <c r="B18" s="76"/>
      <c r="C18" s="77"/>
      <c r="D18" s="78"/>
      <c r="E18" s="79"/>
      <c r="F18" s="80"/>
      <c r="G18" s="80"/>
      <c r="H18" s="80"/>
      <c r="I18" s="81"/>
    </row>
    <row r="19" spans="1:9" s="8" customFormat="1" ht="20.25" thickBot="1" x14ac:dyDescent="0.35">
      <c r="A19" s="27"/>
      <c r="B19" s="51"/>
      <c r="C19" s="63"/>
      <c r="D19" s="64"/>
      <c r="E19" s="65"/>
      <c r="F19" s="26"/>
      <c r="G19" s="26"/>
      <c r="H19" s="26"/>
      <c r="I19" s="25"/>
    </row>
    <row r="20" spans="1:9" s="8" customFormat="1" ht="20.25" thickBot="1" x14ac:dyDescent="0.35">
      <c r="A20" s="52" t="s">
        <v>0</v>
      </c>
      <c r="B20" s="53"/>
      <c r="C20" s="68"/>
      <c r="D20" s="24"/>
      <c r="E20" s="69"/>
      <c r="F20" s="23">
        <f>SUM(F11:F19)</f>
        <v>46.6</v>
      </c>
      <c r="G20" s="23">
        <f>SUM(G11:G19)</f>
        <v>30.599999999999998</v>
      </c>
      <c r="H20" s="23">
        <f>SUM(H11:H19)</f>
        <v>120.6</v>
      </c>
      <c r="I20" s="22">
        <f>SUM(I11:I19)</f>
        <v>1007.3</v>
      </c>
    </row>
    <row r="21" spans="1:9" s="8" customFormat="1" ht="19.5" x14ac:dyDescent="0.3">
      <c r="A21" s="34" t="s">
        <v>2</v>
      </c>
      <c r="B21" s="70" t="s">
        <v>1</v>
      </c>
      <c r="C21" s="60" t="s">
        <v>56</v>
      </c>
      <c r="D21" s="61" t="s">
        <v>36</v>
      </c>
      <c r="E21" s="62"/>
      <c r="F21" s="33">
        <v>1.4</v>
      </c>
      <c r="G21" s="33">
        <v>0.2</v>
      </c>
      <c r="H21" s="33">
        <v>26.4</v>
      </c>
      <c r="I21" s="32">
        <v>120</v>
      </c>
    </row>
    <row r="22" spans="1:9" s="8" customFormat="1" ht="19.5" x14ac:dyDescent="0.3">
      <c r="A22" s="31"/>
      <c r="B22" s="30" t="s">
        <v>57</v>
      </c>
      <c r="C22" s="60" t="s">
        <v>58</v>
      </c>
      <c r="D22" s="61" t="s">
        <v>33</v>
      </c>
      <c r="E22" s="62"/>
      <c r="F22" s="33">
        <f>2.9/7*4</f>
        <v>1.657142857142857</v>
      </c>
      <c r="G22" s="33">
        <f>11.9/7*4</f>
        <v>6.8</v>
      </c>
      <c r="H22" s="33">
        <f>35.5/7*4</f>
        <v>20.285714285714285</v>
      </c>
      <c r="I22" s="32">
        <f>272.7/7*4</f>
        <v>155.82857142857142</v>
      </c>
    </row>
    <row r="23" spans="1:9" s="8" customFormat="1" ht="20.25" thickBot="1" x14ac:dyDescent="0.35">
      <c r="A23" s="27"/>
      <c r="B23" s="72"/>
      <c r="C23" s="63"/>
      <c r="D23" s="64"/>
      <c r="E23" s="65"/>
      <c r="F23" s="73"/>
      <c r="G23" s="26"/>
      <c r="H23" s="26"/>
      <c r="I23" s="25"/>
    </row>
    <row r="24" spans="1:9" s="8" customFormat="1" ht="20.25" thickBot="1" x14ac:dyDescent="0.35">
      <c r="A24" s="52" t="s">
        <v>0</v>
      </c>
      <c r="B24" s="53"/>
      <c r="C24" s="68"/>
      <c r="D24" s="24"/>
      <c r="E24" s="69"/>
      <c r="F24" s="23">
        <f>SUM(F21:F23)</f>
        <v>3.0571428571428569</v>
      </c>
      <c r="G24" s="23">
        <f>SUM(G21:G23)</f>
        <v>7</v>
      </c>
      <c r="H24" s="23">
        <f>SUM(H21:H23)</f>
        <v>46.685714285714283</v>
      </c>
      <c r="I24" s="22">
        <f>SUM(I21:I23)</f>
        <v>275.82857142857142</v>
      </c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/>
      <c r="D26" s="18"/>
      <c r="E26" s="17"/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/>
      <c r="D28" s="12"/>
      <c r="E28" s="11"/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zoomScale="90" zoomScaleNormal="90" workbookViewId="0">
      <selection activeCell="E10" sqref="E10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28</v>
      </c>
      <c r="B1" s="85" t="s">
        <v>27</v>
      </c>
      <c r="C1" s="86"/>
      <c r="D1" s="86"/>
      <c r="E1" s="87"/>
      <c r="F1" s="16" t="s">
        <v>26</v>
      </c>
      <c r="G1" s="44" t="s">
        <v>29</v>
      </c>
      <c r="H1" s="16" t="s">
        <v>24</v>
      </c>
      <c r="I1" s="43">
        <f>food1!I1</f>
        <v>44624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2" t="s">
        <v>23</v>
      </c>
      <c r="B3" s="41" t="s">
        <v>22</v>
      </c>
      <c r="C3" s="41" t="s">
        <v>21</v>
      </c>
      <c r="D3" s="41" t="s">
        <v>20</v>
      </c>
      <c r="E3" s="41"/>
      <c r="F3" s="41" t="s">
        <v>19</v>
      </c>
      <c r="G3" s="41" t="s">
        <v>18</v>
      </c>
      <c r="H3" s="41" t="s">
        <v>17</v>
      </c>
      <c r="I3" s="40" t="s">
        <v>16</v>
      </c>
      <c r="J3" s="50"/>
    </row>
    <row r="4" spans="1:10" s="8" customFormat="1" ht="19.5" x14ac:dyDescent="0.3">
      <c r="A4" s="34" t="s">
        <v>15</v>
      </c>
      <c r="B4" s="37" t="s">
        <v>35</v>
      </c>
      <c r="C4" s="57" t="s">
        <v>42</v>
      </c>
      <c r="D4" s="58" t="s">
        <v>43</v>
      </c>
      <c r="E4" s="59"/>
      <c r="F4" s="55">
        <v>10</v>
      </c>
      <c r="G4" s="55">
        <v>6.2</v>
      </c>
      <c r="H4" s="55">
        <v>44</v>
      </c>
      <c r="I4" s="56">
        <v>272.5</v>
      </c>
      <c r="J4" s="50"/>
    </row>
    <row r="5" spans="1:10" s="8" customFormat="1" ht="19.5" x14ac:dyDescent="0.3">
      <c r="A5" s="36"/>
      <c r="B5" s="35" t="s">
        <v>14</v>
      </c>
      <c r="C5" s="60" t="s">
        <v>13</v>
      </c>
      <c r="D5" s="61" t="s">
        <v>12</v>
      </c>
      <c r="E5" s="62"/>
      <c r="F5" s="33">
        <v>2.2999999999999998</v>
      </c>
      <c r="G5" s="33">
        <v>0.9</v>
      </c>
      <c r="H5" s="33">
        <v>15.4</v>
      </c>
      <c r="I5" s="32">
        <v>78.599999999999994</v>
      </c>
      <c r="J5" s="16"/>
    </row>
    <row r="6" spans="1:10" s="8" customFormat="1" ht="19.5" x14ac:dyDescent="0.3">
      <c r="A6" s="36"/>
      <c r="B6" s="30" t="s">
        <v>44</v>
      </c>
      <c r="C6" s="60" t="s">
        <v>45</v>
      </c>
      <c r="D6" s="61" t="s">
        <v>46</v>
      </c>
      <c r="E6" s="62"/>
      <c r="F6" s="33">
        <v>0.1</v>
      </c>
      <c r="G6" s="33">
        <v>7.3</v>
      </c>
      <c r="H6" s="33">
        <v>0.1</v>
      </c>
      <c r="I6" s="32">
        <v>66.099999999999994</v>
      </c>
      <c r="J6" s="16"/>
    </row>
    <row r="7" spans="1:10" s="8" customFormat="1" ht="19.5" x14ac:dyDescent="0.3">
      <c r="A7" s="36"/>
      <c r="B7" s="30" t="s">
        <v>47</v>
      </c>
      <c r="C7" s="60" t="s">
        <v>48</v>
      </c>
      <c r="D7" s="61" t="s">
        <v>8</v>
      </c>
      <c r="E7" s="62"/>
      <c r="F7" s="33">
        <v>5.8</v>
      </c>
      <c r="G7" s="33">
        <f>5.8+2.55</f>
        <v>8.35</v>
      </c>
      <c r="H7" s="33">
        <v>34.4</v>
      </c>
      <c r="I7" s="32">
        <v>205.6</v>
      </c>
      <c r="J7" s="16"/>
    </row>
    <row r="8" spans="1:10" s="8" customFormat="1" ht="19.5" x14ac:dyDescent="0.3">
      <c r="A8" s="36"/>
      <c r="B8" s="35" t="s">
        <v>49</v>
      </c>
      <c r="C8" s="60" t="s">
        <v>50</v>
      </c>
      <c r="D8" s="61" t="s">
        <v>46</v>
      </c>
      <c r="E8" s="62"/>
      <c r="F8" s="33">
        <v>2.2999999999999998</v>
      </c>
      <c r="G8" s="33">
        <v>2.9</v>
      </c>
      <c r="H8" s="33">
        <v>0</v>
      </c>
      <c r="I8" s="32">
        <v>35</v>
      </c>
      <c r="J8" s="16"/>
    </row>
    <row r="9" spans="1:10" s="8" customFormat="1" ht="20.25" thickBot="1" x14ac:dyDescent="0.35">
      <c r="A9" s="27"/>
      <c r="B9" s="82"/>
      <c r="C9" s="63"/>
      <c r="D9" s="64"/>
      <c r="E9" s="65"/>
      <c r="F9" s="26"/>
      <c r="G9" s="26"/>
      <c r="H9" s="26"/>
      <c r="I9" s="25"/>
      <c r="J9" s="49"/>
    </row>
    <row r="10" spans="1:10" s="8" customFormat="1" ht="20.25" thickBot="1" x14ac:dyDescent="0.35">
      <c r="A10" s="71" t="s">
        <v>0</v>
      </c>
      <c r="B10" s="21"/>
      <c r="C10" s="66"/>
      <c r="D10" s="39"/>
      <c r="E10" s="67"/>
      <c r="F10" s="38">
        <f>SUM(F4:F9)</f>
        <v>20.5</v>
      </c>
      <c r="G10" s="38">
        <f t="shared" ref="G10:I10" si="0">SUM(G4:G9)</f>
        <v>25.65</v>
      </c>
      <c r="H10" s="38">
        <f t="shared" si="0"/>
        <v>93.9</v>
      </c>
      <c r="I10" s="54">
        <f t="shared" si="0"/>
        <v>657.80000000000007</v>
      </c>
      <c r="J10" s="50"/>
    </row>
    <row r="11" spans="1:10" s="8" customFormat="1" ht="19.5" x14ac:dyDescent="0.3">
      <c r="A11" s="34" t="s">
        <v>11</v>
      </c>
      <c r="B11" s="37" t="s">
        <v>30</v>
      </c>
      <c r="C11" s="57" t="s">
        <v>51</v>
      </c>
      <c r="D11" s="58" t="s">
        <v>31</v>
      </c>
      <c r="E11" s="59"/>
      <c r="F11" s="55">
        <f>1.7+1.4</f>
        <v>3.0999999999999996</v>
      </c>
      <c r="G11" s="55">
        <f>10.3</f>
        <v>10.3</v>
      </c>
      <c r="H11" s="55">
        <f>8.2+15</f>
        <v>23.2</v>
      </c>
      <c r="I11" s="56">
        <f>130*1.5</f>
        <v>195</v>
      </c>
      <c r="J11" s="50"/>
    </row>
    <row r="12" spans="1:10" s="8" customFormat="1" ht="19.5" x14ac:dyDescent="0.3">
      <c r="A12" s="31"/>
      <c r="B12" s="30" t="s">
        <v>10</v>
      </c>
      <c r="C12" s="60" t="s">
        <v>52</v>
      </c>
      <c r="D12" s="61" t="s">
        <v>37</v>
      </c>
      <c r="E12" s="62"/>
      <c r="F12" s="29">
        <f>10.4*2</f>
        <v>20.8</v>
      </c>
      <c r="G12" s="29">
        <f>6.5</f>
        <v>6.5</v>
      </c>
      <c r="H12" s="29">
        <f>4.8*2</f>
        <v>9.6</v>
      </c>
      <c r="I12" s="28">
        <f>124.5*2</f>
        <v>249</v>
      </c>
      <c r="J12" s="16"/>
    </row>
    <row r="13" spans="1:10" s="8" customFormat="1" ht="19.5" x14ac:dyDescent="0.3">
      <c r="A13" s="31"/>
      <c r="B13" s="30" t="s">
        <v>9</v>
      </c>
      <c r="C13" s="60" t="s">
        <v>53</v>
      </c>
      <c r="D13" s="61" t="s">
        <v>31</v>
      </c>
      <c r="E13" s="62"/>
      <c r="F13" s="29">
        <v>13.1</v>
      </c>
      <c r="G13" s="29">
        <v>2.5</v>
      </c>
      <c r="H13" s="29">
        <v>4.5999999999999996</v>
      </c>
      <c r="I13" s="28">
        <v>91.5</v>
      </c>
      <c r="J13" s="16"/>
    </row>
    <row r="14" spans="1:10" s="8" customFormat="1" ht="19.5" x14ac:dyDescent="0.3">
      <c r="A14" s="31"/>
      <c r="B14" s="35" t="s">
        <v>40</v>
      </c>
      <c r="C14" s="60" t="s">
        <v>54</v>
      </c>
      <c r="D14" s="61" t="s">
        <v>39</v>
      </c>
      <c r="E14" s="62"/>
      <c r="F14" s="29">
        <v>3.7</v>
      </c>
      <c r="G14" s="29">
        <v>4.5999999999999996</v>
      </c>
      <c r="H14" s="29">
        <v>26.3</v>
      </c>
      <c r="I14" s="28">
        <v>161</v>
      </c>
      <c r="J14" s="16"/>
    </row>
    <row r="15" spans="1:10" s="8" customFormat="1" ht="19.5" x14ac:dyDescent="0.3">
      <c r="A15" s="36"/>
      <c r="B15" s="35" t="s">
        <v>1</v>
      </c>
      <c r="C15" s="60" t="s">
        <v>55</v>
      </c>
      <c r="D15" s="61" t="s">
        <v>8</v>
      </c>
      <c r="E15" s="62"/>
      <c r="F15" s="29">
        <v>0.9</v>
      </c>
      <c r="G15" s="29">
        <v>0.1</v>
      </c>
      <c r="H15" s="29">
        <v>32</v>
      </c>
      <c r="I15" s="28">
        <v>131.80000000000001</v>
      </c>
      <c r="J15" s="16"/>
    </row>
    <row r="16" spans="1:10" s="8" customFormat="1" ht="19.5" x14ac:dyDescent="0.3">
      <c r="A16" s="36"/>
      <c r="B16" s="35" t="s">
        <v>7</v>
      </c>
      <c r="C16" s="60" t="s">
        <v>6</v>
      </c>
      <c r="D16" s="61" t="s">
        <v>3</v>
      </c>
      <c r="E16" s="62"/>
      <c r="F16" s="33">
        <v>2.5</v>
      </c>
      <c r="G16" s="33">
        <v>0.4</v>
      </c>
      <c r="H16" s="33">
        <v>10.8</v>
      </c>
      <c r="I16" s="32">
        <v>57</v>
      </c>
      <c r="J16" s="16"/>
    </row>
    <row r="17" spans="1:10" s="8" customFormat="1" ht="19.5" x14ac:dyDescent="0.3">
      <c r="A17" s="36"/>
      <c r="B17" s="35" t="s">
        <v>5</v>
      </c>
      <c r="C17" s="60" t="s">
        <v>4</v>
      </c>
      <c r="D17" s="61" t="s">
        <v>3</v>
      </c>
      <c r="E17" s="62"/>
      <c r="F17" s="29">
        <v>2.5</v>
      </c>
      <c r="G17" s="29">
        <v>6.2</v>
      </c>
      <c r="H17" s="29">
        <v>14.1</v>
      </c>
      <c r="I17" s="28">
        <v>122</v>
      </c>
      <c r="J17" s="49"/>
    </row>
    <row r="18" spans="1:10" s="8" customFormat="1" ht="19.5" x14ac:dyDescent="0.3">
      <c r="A18" s="75"/>
      <c r="B18" s="76"/>
      <c r="C18" s="77"/>
      <c r="D18" s="78"/>
      <c r="E18" s="79"/>
      <c r="F18" s="80"/>
      <c r="G18" s="80"/>
      <c r="H18" s="80"/>
      <c r="I18" s="81"/>
      <c r="J18" s="16"/>
    </row>
    <row r="19" spans="1:10" s="8" customFormat="1" ht="20.25" thickBot="1" x14ac:dyDescent="0.35">
      <c r="A19" s="27"/>
      <c r="B19" s="51"/>
      <c r="C19" s="63"/>
      <c r="D19" s="64"/>
      <c r="E19" s="65"/>
      <c r="F19" s="26"/>
      <c r="G19" s="26"/>
      <c r="H19" s="26"/>
      <c r="I19" s="25"/>
      <c r="J19" s="16"/>
    </row>
    <row r="20" spans="1:10" s="8" customFormat="1" ht="20.25" thickBot="1" x14ac:dyDescent="0.35">
      <c r="A20" s="52" t="s">
        <v>0</v>
      </c>
      <c r="B20" s="53"/>
      <c r="C20" s="68"/>
      <c r="D20" s="24"/>
      <c r="E20" s="69"/>
      <c r="F20" s="23">
        <f>SUM(F11:F19)</f>
        <v>46.6</v>
      </c>
      <c r="G20" s="23">
        <f>SUM(G11:G19)</f>
        <v>30.599999999999998</v>
      </c>
      <c r="H20" s="23">
        <f>SUM(H11:H19)</f>
        <v>120.6</v>
      </c>
      <c r="I20" s="22">
        <f>SUM(I11:I19)</f>
        <v>1007.3</v>
      </c>
      <c r="J20" s="49"/>
    </row>
    <row r="21" spans="1:10" s="8" customFormat="1" ht="19.5" x14ac:dyDescent="0.3">
      <c r="A21" s="34" t="s">
        <v>2</v>
      </c>
      <c r="B21" s="70" t="s">
        <v>1</v>
      </c>
      <c r="C21" s="60" t="s">
        <v>56</v>
      </c>
      <c r="D21" s="61" t="s">
        <v>36</v>
      </c>
      <c r="E21" s="62"/>
      <c r="F21" s="33">
        <v>1.4</v>
      </c>
      <c r="G21" s="33">
        <v>0.2</v>
      </c>
      <c r="H21" s="33">
        <v>26.4</v>
      </c>
      <c r="I21" s="32">
        <v>120</v>
      </c>
      <c r="J21" s="16"/>
    </row>
    <row r="22" spans="1:10" s="8" customFormat="1" ht="19.5" x14ac:dyDescent="0.3">
      <c r="A22" s="31"/>
      <c r="B22" s="30" t="s">
        <v>57</v>
      </c>
      <c r="C22" s="60" t="s">
        <v>58</v>
      </c>
      <c r="D22" s="61" t="s">
        <v>34</v>
      </c>
      <c r="E22" s="62"/>
      <c r="F22" s="33">
        <f>2.9/7*6</f>
        <v>2.4857142857142858</v>
      </c>
      <c r="G22" s="33">
        <f>11.9/7*6</f>
        <v>10.199999999999999</v>
      </c>
      <c r="H22" s="33">
        <f>35.5/7*6</f>
        <v>30.428571428571427</v>
      </c>
      <c r="I22" s="32">
        <f>272.7/7*6</f>
        <v>233.74285714285713</v>
      </c>
      <c r="J22" s="16"/>
    </row>
    <row r="23" spans="1:10" s="8" customFormat="1" ht="20.25" thickBot="1" x14ac:dyDescent="0.35">
      <c r="A23" s="27"/>
      <c r="B23" s="51"/>
      <c r="C23" s="63"/>
      <c r="D23" s="64"/>
      <c r="E23" s="65"/>
      <c r="F23" s="26"/>
      <c r="G23" s="26"/>
      <c r="H23" s="26"/>
      <c r="I23" s="25"/>
      <c r="J23" s="16"/>
    </row>
    <row r="24" spans="1:10" s="8" customFormat="1" ht="20.25" thickBot="1" x14ac:dyDescent="0.35">
      <c r="A24" s="83" t="s">
        <v>0</v>
      </c>
      <c r="B24" s="84"/>
      <c r="C24" s="68"/>
      <c r="D24" s="24"/>
      <c r="E24" s="69"/>
      <c r="F24" s="23">
        <f>SUM(F21:F23)</f>
        <v>3.8857142857142857</v>
      </c>
      <c r="G24" s="23">
        <f>SUM(G21:G23)</f>
        <v>10.399999999999999</v>
      </c>
      <c r="H24" s="23">
        <f>SUM(H21:H23)</f>
        <v>56.828571428571422</v>
      </c>
      <c r="I24" s="22">
        <f>SUM(I21:I23)</f>
        <v>353.74285714285713</v>
      </c>
      <c r="J24" s="16"/>
    </row>
    <row r="25" spans="1:10" s="8" customFormat="1" ht="19.5" x14ac:dyDescent="0.3">
      <c r="A25" s="21"/>
      <c r="B25" s="21"/>
      <c r="C25" s="48"/>
      <c r="D25" s="47"/>
      <c r="E25" s="46"/>
      <c r="F25" s="45"/>
      <c r="G25" s="45"/>
      <c r="H25" s="45"/>
      <c r="I25" s="45"/>
      <c r="J25" s="16"/>
    </row>
    <row r="26" spans="1:10" s="8" customFormat="1" ht="18.75" x14ac:dyDescent="0.3">
      <c r="A26" s="16"/>
      <c r="B26" s="16"/>
      <c r="C26" s="19"/>
      <c r="D26" s="18"/>
      <c r="E26" s="17"/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/>
      <c r="D28" s="12"/>
      <c r="E28" s="11"/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2022-03-03T07:46:03Z</dcterms:modified>
</cp:coreProperties>
</file>