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I21" i="3"/>
  <c r="I23" i="3" s="1"/>
  <c r="H21" i="3"/>
  <c r="H23" i="3" s="1"/>
  <c r="G21" i="3"/>
  <c r="G23" i="3" s="1"/>
  <c r="F21" i="3"/>
  <c r="G19" i="3"/>
  <c r="I14" i="3"/>
  <c r="H14" i="3"/>
  <c r="G14" i="3"/>
  <c r="F14" i="3"/>
  <c r="F19" i="3" s="1"/>
  <c r="I13" i="3"/>
  <c r="I19" i="3" s="1"/>
  <c r="H13" i="3"/>
  <c r="H19" i="3" s="1"/>
  <c r="G13" i="3"/>
  <c r="I10" i="3"/>
  <c r="I4" i="3"/>
  <c r="H4" i="3"/>
  <c r="H10" i="3" s="1"/>
  <c r="G4" i="3"/>
  <c r="G10" i="3" s="1"/>
  <c r="F4" i="3"/>
  <c r="F10" i="3" s="1"/>
  <c r="F23" i="2"/>
  <c r="I21" i="2"/>
  <c r="I23" i="2" s="1"/>
  <c r="H21" i="2"/>
  <c r="H23" i="2" s="1"/>
  <c r="G21" i="2"/>
  <c r="G23" i="2" s="1"/>
  <c r="F21" i="2"/>
  <c r="G19" i="2"/>
  <c r="I14" i="2"/>
  <c r="H14" i="2"/>
  <c r="G14" i="2"/>
  <c r="F14" i="2"/>
  <c r="F19" i="2" s="1"/>
  <c r="I13" i="2"/>
  <c r="I19" i="2" s="1"/>
  <c r="H13" i="2"/>
  <c r="H19" i="2" s="1"/>
  <c r="G13" i="2"/>
  <c r="I10" i="2"/>
  <c r="H10" i="2"/>
  <c r="G10" i="2"/>
  <c r="F10" i="2"/>
  <c r="I1" i="3" l="1"/>
</calcChain>
</file>

<file path=xl/sharedStrings.xml><?xml version="1.0" encoding="utf-8"?>
<sst xmlns="http://schemas.openxmlformats.org/spreadsheetml/2006/main" count="128" uniqueCount="59">
  <si>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</si>
  <si>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</si>
  <si>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</si>
  <si>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</si>
  <si>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</si>
  <si>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</si>
  <si>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</si>
  <si>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</si>
  <si>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</si>
  <si>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</si>
  <si>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</si>
  <si>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</si>
  <si>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</si>
  <si>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</si>
  <si>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</si>
  <si>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</si>
  <si>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</si>
  <si>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</si>
  <si>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</si>
  <si>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</si>
  <si>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</si>
  <si>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</si>
  <si>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</si>
  <si>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</si>
  <si>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</si>
  <si>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</si>
  <si>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</si>
  <si>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</si>
  <si>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</si>
  <si>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</si>
  <si>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</si>
  <si>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1/100</t>
  </si>
  <si>
    <t>1/150</t>
  </si>
  <si>
    <t>250/15</t>
  </si>
  <si>
    <t>1/180</t>
  </si>
  <si>
    <t>1/70</t>
  </si>
  <si>
    <t>1/90</t>
  </si>
  <si>
    <t>Компот из сухофруктов</t>
  </si>
  <si>
    <t>гор.блюдо</t>
  </si>
  <si>
    <t>220/10</t>
  </si>
  <si>
    <t>масло</t>
  </si>
  <si>
    <t>Масло сливочное</t>
  </si>
  <si>
    <t>1/10</t>
  </si>
  <si>
    <t>сыр</t>
  </si>
  <si>
    <t>Сыр</t>
  </si>
  <si>
    <t>Гарнир</t>
  </si>
  <si>
    <t>Сок 0,2</t>
  </si>
  <si>
    <t>1 шт</t>
  </si>
  <si>
    <t>Выпечка</t>
  </si>
  <si>
    <t>Каша молочная пшенная</t>
  </si>
  <si>
    <t>Каша молочная пшенная с м/сл</t>
  </si>
  <si>
    <t>Чай с сахаром</t>
  </si>
  <si>
    <t>Фрукт</t>
  </si>
  <si>
    <t>Яблоко свежее</t>
  </si>
  <si>
    <t>Салат из лобо с овощами</t>
  </si>
  <si>
    <t>Рассольник по-Ленинградски</t>
  </si>
  <si>
    <t>Ежики куриные</t>
  </si>
  <si>
    <t>Картофельное пюре</t>
  </si>
  <si>
    <t>Батончик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</si>
</sst>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33" fillId="0" borderId="0"/>
    <xf numFmtId="0" fontId="40" fillId="0" borderId="0"/>
    <xf numFmtId="0" fontId="34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5" fillId="0" borderId="0" xfId="0" applyFont="1"/>
    <xf numFmtId="0" fontId="35" fillId="0" borderId="0" xfId="0" applyFont="1" applyBorder="1"/>
    <xf numFmtId="0" fontId="36" fillId="0" borderId="0" xfId="1" applyNumberFormat="1" applyFont="1" applyFill="1" applyBorder="1" applyAlignment="1" applyProtection="1">
      <alignment vertical="center"/>
    </xf>
    <xf numFmtId="0" fontId="36" fillId="0" borderId="0" xfId="1" applyNumberFormat="1" applyFont="1" applyBorder="1" applyAlignment="1" applyProtection="1">
      <alignment vertical="center"/>
    </xf>
    <xf numFmtId="0" fontId="36" fillId="0" borderId="0" xfId="1" applyNumberFormat="1" applyFont="1" applyBorder="1" applyAlignment="1" applyProtection="1">
      <alignment horizontal="right" vertical="center"/>
    </xf>
    <xf numFmtId="2" fontId="37" fillId="0" borderId="0" xfId="1" applyNumberFormat="1" applyFont="1" applyFill="1" applyBorder="1" applyAlignment="1" applyProtection="1">
      <alignment horizontal="center"/>
    </xf>
    <xf numFmtId="0" fontId="36" fillId="0" borderId="0" xfId="1" applyNumberFormat="1" applyFont="1" applyBorder="1" applyAlignment="1" applyProtection="1"/>
    <xf numFmtId="0" fontId="38" fillId="0" borderId="0" xfId="0" applyFont="1"/>
    <xf numFmtId="2" fontId="39" fillId="0" borderId="0" xfId="1" applyNumberFormat="1" applyFont="1" applyFill="1" applyBorder="1" applyAlignment="1" applyProtection="1">
      <alignment horizontal="center"/>
    </xf>
    <xf numFmtId="0" fontId="41" fillId="0" borderId="0" xfId="2" applyNumberFormat="1" applyFont="1" applyFill="1" applyBorder="1" applyAlignment="1">
      <alignment vertical="center"/>
    </xf>
    <xf numFmtId="0" fontId="41" fillId="0" borderId="0" xfId="1" applyNumberFormat="1" applyFont="1" applyFill="1" applyBorder="1" applyAlignment="1" applyProtection="1">
      <alignment vertical="center"/>
    </xf>
    <xf numFmtId="0" fontId="41" fillId="0" borderId="0" xfId="2" applyNumberFormat="1" applyFont="1" applyFill="1" applyBorder="1" applyAlignment="1">
      <alignment horizontal="center" vertical="center"/>
    </xf>
    <xf numFmtId="0" fontId="41" fillId="0" borderId="0" xfId="2" applyNumberFormat="1" applyFont="1" applyFill="1" applyBorder="1" applyAlignment="1">
      <alignment horizontal="right" vertical="center"/>
    </xf>
    <xf numFmtId="0" fontId="41" fillId="0" borderId="0" xfId="1" applyNumberFormat="1" applyFont="1" applyBorder="1" applyAlignment="1" applyProtection="1">
      <alignment horizontal="right" vertical="center"/>
    </xf>
    <xf numFmtId="0" fontId="41" fillId="0" borderId="0" xfId="1" applyNumberFormat="1" applyFont="1" applyBorder="1" applyAlignment="1" applyProtection="1"/>
    <xf numFmtId="0" fontId="38" fillId="0" borderId="0" xfId="0" applyFont="1" applyFill="1"/>
    <xf numFmtId="0" fontId="41" fillId="0" borderId="0" xfId="2" applyNumberFormat="1" applyFont="1" applyBorder="1" applyAlignment="1">
      <alignment vertical="center"/>
    </xf>
    <xf numFmtId="0" fontId="41" fillId="0" borderId="0" xfId="2" applyNumberFormat="1" applyFont="1" applyBorder="1" applyAlignment="1">
      <alignment horizontal="center" vertical="center"/>
    </xf>
    <xf numFmtId="0" fontId="41" fillId="0" borderId="0" xfId="2" applyNumberFormat="1" applyFont="1" applyBorder="1" applyAlignment="1">
      <alignment horizontal="right" vertical="center"/>
    </xf>
    <xf numFmtId="4" fontId="38" fillId="0" borderId="0" xfId="0" applyNumberFormat="1" applyFont="1" applyFill="1"/>
    <xf numFmtId="0" fontId="42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2" fontId="42" fillId="0" borderId="1" xfId="0" applyNumberFormat="1" applyFont="1" applyFill="1" applyBorder="1" applyAlignment="1" applyProtection="1">
      <alignment horizontal="center" vertical="center"/>
      <protection locked="0"/>
    </xf>
    <xf numFmtId="2" fontId="42" fillId="0" borderId="2" xfId="0" applyNumberFormat="1" applyFont="1" applyFill="1" applyBorder="1" applyAlignment="1" applyProtection="1">
      <alignment horizontal="center" vertical="center"/>
      <protection locked="0"/>
    </xf>
    <xf numFmtId="49" fontId="42" fillId="0" borderId="2" xfId="0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4" fontId="42" fillId="0" borderId="5" xfId="3" applyNumberFormat="1" applyFont="1" applyFill="1" applyBorder="1" applyAlignment="1">
      <alignment horizontal="center" vertical="center" wrapText="1"/>
    </xf>
    <xf numFmtId="4" fontId="42" fillId="0" borderId="6" xfId="3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4" fontId="42" fillId="0" borderId="8" xfId="3" applyNumberFormat="1" applyFont="1" applyBorder="1" applyAlignment="1">
      <alignment horizontal="center" vertical="center" wrapText="1"/>
    </xf>
    <xf numFmtId="4" fontId="42" fillId="0" borderId="9" xfId="3" applyNumberFormat="1" applyFont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4" fontId="42" fillId="0" borderId="8" xfId="3" applyNumberFormat="1" applyFont="1" applyFill="1" applyBorder="1" applyAlignment="1">
      <alignment horizontal="center" vertical="center" wrapText="1"/>
    </xf>
    <xf numFmtId="4" fontId="42" fillId="0" borderId="9" xfId="3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2" fontId="42" fillId="0" borderId="14" xfId="0" applyNumberFormat="1" applyFont="1" applyFill="1" applyBorder="1" applyAlignment="1" applyProtection="1">
      <alignment horizontal="center" vertical="center"/>
      <protection locked="0"/>
    </xf>
    <xf numFmtId="49" fontId="42" fillId="0" borderId="14" xfId="0" applyNumberFormat="1" applyFont="1" applyFill="1" applyBorder="1" applyAlignment="1" applyProtection="1">
      <alignment horizontal="center" vertical="center"/>
      <protection locked="0"/>
    </xf>
    <xf numFmtId="0" fontId="42" fillId="0" borderId="15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14" fontId="38" fillId="0" borderId="9" xfId="0" applyNumberFormat="1" applyFont="1" applyFill="1" applyBorder="1" applyAlignment="1" applyProtection="1">
      <alignment vertical="center"/>
      <protection locked="0"/>
    </xf>
    <xf numFmtId="0" fontId="38" fillId="0" borderId="9" xfId="0" applyFont="1" applyFill="1" applyBorder="1"/>
    <xf numFmtId="2" fontId="38" fillId="0" borderId="0" xfId="0" applyNumberFormat="1" applyFont="1" applyFill="1" applyBorder="1" applyAlignment="1" applyProtection="1">
      <alignment horizontal="center" vertical="center"/>
      <protection locked="0"/>
    </xf>
    <xf numFmtId="4" fontId="43" fillId="0" borderId="0" xfId="3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42" fillId="0" borderId="6" xfId="0" applyFont="1" applyFill="1" applyBorder="1" applyAlignment="1">
      <alignment horizontal="center"/>
    </xf>
    <xf numFmtId="0" fontId="42" fillId="0" borderId="21" xfId="0" applyFont="1" applyFill="1" applyBorder="1" applyAlignment="1">
      <alignment vertical="center"/>
    </xf>
    <xf numFmtId="0" fontId="42" fillId="0" borderId="22" xfId="0" applyFont="1" applyFill="1" applyBorder="1" applyAlignment="1">
      <alignment vertical="center"/>
    </xf>
    <xf numFmtId="2" fontId="42" fillId="0" borderId="23" xfId="0" applyNumberFormat="1" applyFont="1" applyFill="1" applyBorder="1" applyAlignment="1" applyProtection="1">
      <alignment horizontal="center" vertical="center"/>
      <protection locked="0"/>
    </xf>
    <xf numFmtId="4" fontId="42" fillId="0" borderId="13" xfId="3" applyNumberFormat="1" applyFont="1" applyFill="1" applyBorder="1" applyAlignment="1">
      <alignment horizontal="center" vertical="center" wrapText="1"/>
    </xf>
    <xf numFmtId="4" fontId="42" fillId="0" borderId="12" xfId="3" applyNumberFormat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13" xfId="3" applyFont="1" applyFill="1" applyBorder="1" applyAlignment="1">
      <alignment horizontal="center" vertical="center" wrapText="1"/>
    </xf>
    <xf numFmtId="49" fontId="42" fillId="0" borderId="13" xfId="3" applyNumberFormat="1" applyFont="1" applyFill="1" applyBorder="1" applyAlignment="1">
      <alignment horizontal="center" vertical="center" wrapText="1"/>
    </xf>
    <xf numFmtId="4" fontId="43" fillId="0" borderId="13" xfId="3" applyNumberFormat="1" applyFont="1" applyFill="1" applyBorder="1" applyAlignment="1">
      <alignment horizontal="center" vertical="center" wrapText="1"/>
    </xf>
    <xf numFmtId="0" fontId="42" fillId="0" borderId="9" xfId="3" applyFont="1" applyFill="1" applyBorder="1" applyAlignment="1">
      <alignment horizontal="center" vertical="center" wrapText="1"/>
    </xf>
    <xf numFmtId="49" fontId="42" fillId="0" borderId="9" xfId="3" applyNumberFormat="1" applyFont="1" applyFill="1" applyBorder="1" applyAlignment="1">
      <alignment horizontal="center" vertical="center" wrapText="1"/>
    </xf>
    <xf numFmtId="4" fontId="43" fillId="0" borderId="9" xfId="3" applyNumberFormat="1" applyFont="1" applyFill="1" applyBorder="1" applyAlignment="1">
      <alignment horizontal="center" vertical="center" wrapText="1"/>
    </xf>
    <xf numFmtId="0" fontId="42" fillId="0" borderId="6" xfId="3" applyFont="1" applyFill="1" applyBorder="1" applyAlignment="1">
      <alignment horizontal="center" vertical="center" wrapText="1"/>
    </xf>
    <xf numFmtId="49" fontId="42" fillId="0" borderId="6" xfId="3" applyNumberFormat="1" applyFont="1" applyFill="1" applyBorder="1" applyAlignment="1">
      <alignment horizontal="center" vertical="center" wrapText="1"/>
    </xf>
    <xf numFmtId="4" fontId="43" fillId="0" borderId="6" xfId="3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 applyProtection="1">
      <alignment horizontal="center" vertical="center" wrapText="1"/>
      <protection locked="0"/>
    </xf>
    <xf numFmtId="4" fontId="43" fillId="0" borderId="14" xfId="3" applyNumberFormat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4" fontId="43" fillId="0" borderId="2" xfId="3" applyNumberFormat="1" applyFont="1" applyFill="1" applyBorder="1" applyAlignment="1">
      <alignment horizontal="center" vertical="center" wrapText="1"/>
    </xf>
    <xf numFmtId="0" fontId="42" fillId="0" borderId="9" xfId="0" applyFont="1" applyFill="1" applyBorder="1" applyAlignment="1" applyProtection="1">
      <alignment horizontal="center"/>
      <protection locked="0"/>
    </xf>
    <xf numFmtId="4" fontId="42" fillId="0" borderId="24" xfId="3" applyNumberFormat="1" applyFont="1" applyFill="1" applyBorder="1" applyAlignment="1">
      <alignment horizontal="center" vertical="center" wrapText="1"/>
    </xf>
    <xf numFmtId="2" fontId="38" fillId="0" borderId="20" xfId="0" applyNumberFormat="1" applyFont="1" applyFill="1" applyBorder="1" applyAlignment="1" applyProtection="1">
      <alignment horizontal="center"/>
      <protection locked="0"/>
    </xf>
    <xf numFmtId="2" fontId="38" fillId="0" borderId="19" xfId="0" applyNumberFormat="1" applyFont="1" applyFill="1" applyBorder="1" applyAlignment="1" applyProtection="1">
      <alignment horizontal="center"/>
      <protection locked="0"/>
    </xf>
    <xf numFmtId="2" fontId="38" fillId="0" borderId="18" xfId="0" applyNumberFormat="1" applyFont="1" applyFill="1" applyBorder="1" applyAlignment="1" applyProtection="1">
      <alignment horizontal="center"/>
      <protection locked="0"/>
    </xf>
  </cellXfs>
  <cellStyles count="36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C29" sqref="C2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8" t="s">
        <v>27</v>
      </c>
      <c r="C1" s="79"/>
      <c r="D1" s="79"/>
      <c r="E1" s="80"/>
      <c r="F1" s="16" t="s">
        <v>26</v>
      </c>
      <c r="G1" s="47" t="s">
        <v>25</v>
      </c>
      <c r="H1" s="16" t="s">
        <v>24</v>
      </c>
      <c r="I1" s="46">
        <v>44617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</row>
    <row r="4" spans="1:9" s="8" customFormat="1" ht="19.5" x14ac:dyDescent="0.3">
      <c r="A4" s="37" t="s">
        <v>15</v>
      </c>
      <c r="B4" s="40" t="s">
        <v>38</v>
      </c>
      <c r="C4" s="62" t="s">
        <v>49</v>
      </c>
      <c r="D4" s="63" t="s">
        <v>8</v>
      </c>
      <c r="E4" s="64"/>
      <c r="F4" s="58">
        <v>8.4</v>
      </c>
      <c r="G4" s="58">
        <v>16</v>
      </c>
      <c r="H4" s="58">
        <v>37</v>
      </c>
      <c r="I4" s="59">
        <v>310</v>
      </c>
    </row>
    <row r="5" spans="1:9" s="8" customFormat="1" ht="19.5" x14ac:dyDescent="0.3">
      <c r="A5" s="39"/>
      <c r="B5" s="38" t="s">
        <v>14</v>
      </c>
      <c r="C5" s="65" t="s">
        <v>13</v>
      </c>
      <c r="D5" s="66" t="s">
        <v>12</v>
      </c>
      <c r="E5" s="67"/>
      <c r="F5" s="36">
        <v>2.2999999999999998</v>
      </c>
      <c r="G5" s="36">
        <v>0.9</v>
      </c>
      <c r="H5" s="36">
        <v>15.4</v>
      </c>
      <c r="I5" s="35">
        <v>78.599999999999994</v>
      </c>
    </row>
    <row r="6" spans="1:9" s="8" customFormat="1" ht="19.5" x14ac:dyDescent="0.3">
      <c r="A6" s="39"/>
      <c r="B6" s="38" t="s">
        <v>1</v>
      </c>
      <c r="C6" s="65" t="s">
        <v>51</v>
      </c>
      <c r="D6" s="66" t="s">
        <v>8</v>
      </c>
      <c r="E6" s="67"/>
      <c r="F6" s="32">
        <v>0.4</v>
      </c>
      <c r="G6" s="32">
        <v>0.1</v>
      </c>
      <c r="H6" s="32">
        <v>21.6</v>
      </c>
      <c r="I6" s="31">
        <v>83.4</v>
      </c>
    </row>
    <row r="7" spans="1:9" s="8" customFormat="1" ht="19.5" x14ac:dyDescent="0.3">
      <c r="A7" s="39"/>
      <c r="B7" s="38" t="s">
        <v>43</v>
      </c>
      <c r="C7" s="65" t="s">
        <v>44</v>
      </c>
      <c r="D7" s="66" t="s">
        <v>42</v>
      </c>
      <c r="E7" s="67"/>
      <c r="F7" s="36">
        <v>2.2999999999999998</v>
      </c>
      <c r="G7" s="36">
        <v>2.9</v>
      </c>
      <c r="H7" s="36">
        <v>0</v>
      </c>
      <c r="I7" s="35">
        <v>36.4</v>
      </c>
    </row>
    <row r="8" spans="1:9" s="8" customFormat="1" ht="19.5" x14ac:dyDescent="0.3">
      <c r="A8" s="39"/>
      <c r="B8" s="33" t="s">
        <v>40</v>
      </c>
      <c r="C8" s="65" t="s">
        <v>41</v>
      </c>
      <c r="D8" s="66" t="s">
        <v>42</v>
      </c>
      <c r="E8" s="67"/>
      <c r="F8" s="36">
        <v>0.1</v>
      </c>
      <c r="G8" s="36">
        <v>7.3</v>
      </c>
      <c r="H8" s="36">
        <v>0.1</v>
      </c>
      <c r="I8" s="35">
        <v>66.099999999999994</v>
      </c>
    </row>
    <row r="9" spans="1:9" s="8" customFormat="1" ht="20.25" thickBot="1" x14ac:dyDescent="0.35">
      <c r="A9" s="30"/>
      <c r="B9" s="54" t="s">
        <v>52</v>
      </c>
      <c r="C9" s="68" t="s">
        <v>53</v>
      </c>
      <c r="D9" s="69" t="s">
        <v>47</v>
      </c>
      <c r="E9" s="70"/>
      <c r="F9" s="29">
        <v>0.4</v>
      </c>
      <c r="G9" s="29">
        <v>0.4</v>
      </c>
      <c r="H9" s="29">
        <v>9.8000000000000007</v>
      </c>
      <c r="I9" s="28">
        <v>47</v>
      </c>
    </row>
    <row r="10" spans="1:9" s="8" customFormat="1" ht="20.25" thickBot="1" x14ac:dyDescent="0.35">
      <c r="A10" s="55" t="s">
        <v>0</v>
      </c>
      <c r="B10" s="56"/>
      <c r="C10" s="71"/>
      <c r="D10" s="42"/>
      <c r="E10" s="72"/>
      <c r="F10" s="41">
        <f>SUM(F4:F9)</f>
        <v>13.899999999999999</v>
      </c>
      <c r="G10" s="41">
        <f t="shared" ref="G10:I10" si="0">SUM(G4:G9)</f>
        <v>27.599999999999998</v>
      </c>
      <c r="H10" s="41">
        <f t="shared" si="0"/>
        <v>83.899999999999991</v>
      </c>
      <c r="I10" s="57">
        <f t="shared" si="0"/>
        <v>621.5</v>
      </c>
    </row>
    <row r="11" spans="1:9" s="8" customFormat="1" ht="19.5" x14ac:dyDescent="0.3">
      <c r="A11" s="37" t="s">
        <v>11</v>
      </c>
      <c r="B11" s="40" t="s">
        <v>30</v>
      </c>
      <c r="C11" s="62" t="s">
        <v>54</v>
      </c>
      <c r="D11" s="63" t="s">
        <v>31</v>
      </c>
      <c r="E11" s="64"/>
      <c r="F11" s="58">
        <v>1.4</v>
      </c>
      <c r="G11" s="58">
        <v>11.4</v>
      </c>
      <c r="H11" s="58">
        <v>4.3</v>
      </c>
      <c r="I11" s="59">
        <v>123.2</v>
      </c>
    </row>
    <row r="12" spans="1:9" s="8" customFormat="1" ht="19.5" x14ac:dyDescent="0.3">
      <c r="A12" s="34"/>
      <c r="B12" s="33" t="s">
        <v>10</v>
      </c>
      <c r="C12" s="65" t="s">
        <v>55</v>
      </c>
      <c r="D12" s="66" t="s">
        <v>33</v>
      </c>
      <c r="E12" s="67"/>
      <c r="F12" s="32">
        <v>3.3</v>
      </c>
      <c r="G12" s="32">
        <v>4.3</v>
      </c>
      <c r="H12" s="32">
        <v>22</v>
      </c>
      <c r="I12" s="31">
        <v>133.19999999999999</v>
      </c>
    </row>
    <row r="13" spans="1:9" s="8" customFormat="1" ht="19.5" x14ac:dyDescent="0.3">
      <c r="A13" s="73"/>
      <c r="B13" s="33" t="s">
        <v>9</v>
      </c>
      <c r="C13" s="65" t="s">
        <v>56</v>
      </c>
      <c r="D13" s="66" t="s">
        <v>31</v>
      </c>
      <c r="E13" s="67"/>
      <c r="F13" s="32">
        <v>14.7</v>
      </c>
      <c r="G13" s="32">
        <f>11.3</f>
        <v>11.3</v>
      </c>
      <c r="H13" s="32">
        <f>3.1</f>
        <v>3.1</v>
      </c>
      <c r="I13" s="31">
        <f>173.6</f>
        <v>173.6</v>
      </c>
    </row>
    <row r="14" spans="1:9" s="8" customFormat="1" ht="19.5" x14ac:dyDescent="0.3">
      <c r="A14" s="34"/>
      <c r="B14" s="38" t="s">
        <v>45</v>
      </c>
      <c r="C14" s="65" t="s">
        <v>57</v>
      </c>
      <c r="D14" s="66" t="s">
        <v>32</v>
      </c>
      <c r="E14" s="67"/>
      <c r="F14" s="32">
        <f>4.2/20*15</f>
        <v>3.1500000000000004</v>
      </c>
      <c r="G14" s="32">
        <f>1.6/20*15</f>
        <v>1.2</v>
      </c>
      <c r="H14" s="32">
        <f>29.4/20*15</f>
        <v>22.05</v>
      </c>
      <c r="I14" s="31">
        <f>150/20*15</f>
        <v>112.5</v>
      </c>
    </row>
    <row r="15" spans="1:9" s="8" customFormat="1" ht="19.5" x14ac:dyDescent="0.3">
      <c r="A15" s="60"/>
      <c r="B15" s="38" t="s">
        <v>1</v>
      </c>
      <c r="C15" s="65" t="s">
        <v>37</v>
      </c>
      <c r="D15" s="66" t="s">
        <v>8</v>
      </c>
      <c r="E15" s="67"/>
      <c r="F15" s="32">
        <v>0</v>
      </c>
      <c r="G15" s="32">
        <v>0</v>
      </c>
      <c r="H15" s="32">
        <v>20</v>
      </c>
      <c r="I15" s="31">
        <v>80</v>
      </c>
    </row>
    <row r="16" spans="1:9" s="8" customFormat="1" ht="19.5" x14ac:dyDescent="0.3">
      <c r="A16" s="60"/>
      <c r="B16" s="38" t="s">
        <v>7</v>
      </c>
      <c r="C16" s="65" t="s">
        <v>6</v>
      </c>
      <c r="D16" s="66" t="s">
        <v>3</v>
      </c>
      <c r="E16" s="67"/>
      <c r="F16" s="36">
        <v>2.5</v>
      </c>
      <c r="G16" s="36">
        <v>0.4</v>
      </c>
      <c r="H16" s="36">
        <v>10.8</v>
      </c>
      <c r="I16" s="35">
        <v>57</v>
      </c>
    </row>
    <row r="17" spans="1:9" s="8" customFormat="1" ht="19.5" x14ac:dyDescent="0.3">
      <c r="A17" s="60"/>
      <c r="B17" s="38" t="s">
        <v>5</v>
      </c>
      <c r="C17" s="65" t="s">
        <v>4</v>
      </c>
      <c r="D17" s="66" t="s">
        <v>3</v>
      </c>
      <c r="E17" s="67"/>
      <c r="F17" s="32">
        <v>2.5</v>
      </c>
      <c r="G17" s="32">
        <v>6.2</v>
      </c>
      <c r="H17" s="32">
        <v>14.1</v>
      </c>
      <c r="I17" s="31">
        <v>122</v>
      </c>
    </row>
    <row r="18" spans="1:9" s="8" customFormat="1" ht="20.25" thickBot="1" x14ac:dyDescent="0.35">
      <c r="A18" s="61"/>
      <c r="B18" s="54"/>
      <c r="C18" s="68"/>
      <c r="D18" s="69"/>
      <c r="E18" s="70"/>
      <c r="F18" s="29"/>
      <c r="G18" s="29"/>
      <c r="H18" s="29"/>
      <c r="I18" s="28"/>
    </row>
    <row r="19" spans="1:9" s="8" customFormat="1" ht="20.25" thickBot="1" x14ac:dyDescent="0.35">
      <c r="A19" s="27" t="s">
        <v>0</v>
      </c>
      <c r="B19" s="26"/>
      <c r="C19" s="74"/>
      <c r="D19" s="25"/>
      <c r="E19" s="75"/>
      <c r="F19" s="24">
        <f>SUM(F11:F18)</f>
        <v>27.549999999999997</v>
      </c>
      <c r="G19" s="24">
        <f>SUM(G11:G18)</f>
        <v>34.799999999999997</v>
      </c>
      <c r="H19" s="24">
        <f>SUM(H11:H18)</f>
        <v>96.35</v>
      </c>
      <c r="I19" s="23">
        <f>SUM(I11:I18)</f>
        <v>801.5</v>
      </c>
    </row>
    <row r="20" spans="1:9" s="8" customFormat="1" ht="19.5" x14ac:dyDescent="0.3">
      <c r="A20" s="37" t="s">
        <v>2</v>
      </c>
      <c r="B20" s="76" t="s">
        <v>1</v>
      </c>
      <c r="C20" s="65" t="s">
        <v>46</v>
      </c>
      <c r="D20" s="66" t="s">
        <v>47</v>
      </c>
      <c r="E20" s="67"/>
      <c r="F20" s="36">
        <v>1.4</v>
      </c>
      <c r="G20" s="36">
        <v>0.2</v>
      </c>
      <c r="H20" s="36">
        <v>26.4</v>
      </c>
      <c r="I20" s="35">
        <v>120</v>
      </c>
    </row>
    <row r="21" spans="1:9" s="8" customFormat="1" ht="19.5" x14ac:dyDescent="0.3">
      <c r="A21" s="34"/>
      <c r="B21" s="33" t="s">
        <v>48</v>
      </c>
      <c r="C21" s="65" t="s">
        <v>58</v>
      </c>
      <c r="D21" s="66" t="s">
        <v>35</v>
      </c>
      <c r="E21" s="67"/>
      <c r="F21" s="32">
        <f>11.3/8*7</f>
        <v>9.8875000000000011</v>
      </c>
      <c r="G21" s="32">
        <f>12.2/8*7</f>
        <v>10.674999999999999</v>
      </c>
      <c r="H21" s="32">
        <f>40.9/8*7</f>
        <v>35.787500000000001</v>
      </c>
      <c r="I21" s="31">
        <f>315.6/8*7</f>
        <v>276.15000000000003</v>
      </c>
    </row>
    <row r="22" spans="1:9" s="8" customFormat="1" ht="20.25" thickBot="1" x14ac:dyDescent="0.35">
      <c r="A22" s="30"/>
      <c r="B22" s="54"/>
      <c r="C22" s="68"/>
      <c r="D22" s="69"/>
      <c r="E22" s="70"/>
      <c r="F22" s="29"/>
      <c r="G22" s="29"/>
      <c r="H22" s="29"/>
      <c r="I22" s="77"/>
    </row>
    <row r="23" spans="1:9" s="8" customFormat="1" ht="20.25" thickBot="1" x14ac:dyDescent="0.35">
      <c r="A23" s="55" t="s">
        <v>0</v>
      </c>
      <c r="B23" s="56"/>
      <c r="C23" s="74"/>
      <c r="D23" s="25"/>
      <c r="E23" s="75"/>
      <c r="F23" s="24">
        <f>SUM(F20:F22)</f>
        <v>11.287500000000001</v>
      </c>
      <c r="G23" s="24">
        <f>SUM(G20:G22)</f>
        <v>10.874999999999998</v>
      </c>
      <c r="H23" s="24">
        <f>SUM(H20:H22)</f>
        <v>62.1875</v>
      </c>
      <c r="I23" s="23">
        <f>SUM(I20:I22)</f>
        <v>396.15000000000003</v>
      </c>
    </row>
    <row r="24" spans="1:9" s="8" customFormat="1" ht="18.75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zoomScale="90" zoomScaleNormal="90" workbookViewId="0">
      <selection activeCell="C27" sqref="C27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78" t="s">
        <v>27</v>
      </c>
      <c r="C1" s="79"/>
      <c r="D1" s="79"/>
      <c r="E1" s="80"/>
      <c r="F1" s="16" t="s">
        <v>26</v>
      </c>
      <c r="G1" s="47" t="s">
        <v>29</v>
      </c>
      <c r="H1" s="16" t="s">
        <v>24</v>
      </c>
      <c r="I1" s="46">
        <f>food1!I1</f>
        <v>44617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  <c r="J3" s="53"/>
    </row>
    <row r="4" spans="1:10" s="8" customFormat="1" ht="19.5" x14ac:dyDescent="0.3">
      <c r="A4" s="37" t="s">
        <v>15</v>
      </c>
      <c r="B4" s="40" t="s">
        <v>38</v>
      </c>
      <c r="C4" s="62" t="s">
        <v>50</v>
      </c>
      <c r="D4" s="63" t="s">
        <v>39</v>
      </c>
      <c r="E4" s="64"/>
      <c r="F4" s="58">
        <f>8.4/20*22</f>
        <v>9.24</v>
      </c>
      <c r="G4" s="58">
        <f>16/20*22</f>
        <v>17.600000000000001</v>
      </c>
      <c r="H4" s="58">
        <f>37/20*22</f>
        <v>40.700000000000003</v>
      </c>
      <c r="I4" s="59">
        <f>310/20*22</f>
        <v>341</v>
      </c>
      <c r="J4" s="53"/>
    </row>
    <row r="5" spans="1:10" s="8" customFormat="1" ht="19.5" x14ac:dyDescent="0.3">
      <c r="A5" s="39"/>
      <c r="B5" s="38" t="s">
        <v>14</v>
      </c>
      <c r="C5" s="65" t="s">
        <v>13</v>
      </c>
      <c r="D5" s="66" t="s">
        <v>12</v>
      </c>
      <c r="E5" s="67"/>
      <c r="F5" s="36">
        <v>2.2999999999999998</v>
      </c>
      <c r="G5" s="36">
        <v>0.9</v>
      </c>
      <c r="H5" s="36">
        <v>15.4</v>
      </c>
      <c r="I5" s="35">
        <v>78.599999999999994</v>
      </c>
      <c r="J5" s="16"/>
    </row>
    <row r="6" spans="1:10" s="8" customFormat="1" ht="19.5" x14ac:dyDescent="0.3">
      <c r="A6" s="39"/>
      <c r="B6" s="38" t="s">
        <v>1</v>
      </c>
      <c r="C6" s="65" t="s">
        <v>51</v>
      </c>
      <c r="D6" s="66" t="s">
        <v>8</v>
      </c>
      <c r="E6" s="67"/>
      <c r="F6" s="32">
        <v>0.4</v>
      </c>
      <c r="G6" s="32">
        <v>0.1</v>
      </c>
      <c r="H6" s="32">
        <v>21.6</v>
      </c>
      <c r="I6" s="31">
        <v>83.4</v>
      </c>
      <c r="J6" s="16"/>
    </row>
    <row r="7" spans="1:10" s="8" customFormat="1" ht="19.5" x14ac:dyDescent="0.3">
      <c r="A7" s="39"/>
      <c r="B7" s="38" t="s">
        <v>43</v>
      </c>
      <c r="C7" s="65" t="s">
        <v>44</v>
      </c>
      <c r="D7" s="66" t="s">
        <v>42</v>
      </c>
      <c r="E7" s="67"/>
      <c r="F7" s="36">
        <v>2.2999999999999998</v>
      </c>
      <c r="G7" s="36">
        <v>2.9</v>
      </c>
      <c r="H7" s="36">
        <v>0</v>
      </c>
      <c r="I7" s="35">
        <v>36.4</v>
      </c>
      <c r="J7" s="16"/>
    </row>
    <row r="8" spans="1:10" s="8" customFormat="1" ht="19.5" x14ac:dyDescent="0.3">
      <c r="A8" s="39"/>
      <c r="B8" s="33" t="s">
        <v>40</v>
      </c>
      <c r="C8" s="65" t="s">
        <v>41</v>
      </c>
      <c r="D8" s="66" t="s">
        <v>42</v>
      </c>
      <c r="E8" s="67"/>
      <c r="F8" s="36">
        <v>0.1</v>
      </c>
      <c r="G8" s="36">
        <v>7.3</v>
      </c>
      <c r="H8" s="36">
        <v>0.1</v>
      </c>
      <c r="I8" s="35">
        <v>66.099999999999994</v>
      </c>
      <c r="J8" s="16"/>
    </row>
    <row r="9" spans="1:10" s="8" customFormat="1" ht="20.25" thickBot="1" x14ac:dyDescent="0.35">
      <c r="A9" s="30"/>
      <c r="B9" s="54" t="s">
        <v>52</v>
      </c>
      <c r="C9" s="68" t="s">
        <v>53</v>
      </c>
      <c r="D9" s="69" t="s">
        <v>47</v>
      </c>
      <c r="E9" s="70"/>
      <c r="F9" s="29">
        <v>0.4</v>
      </c>
      <c r="G9" s="29">
        <v>0.4</v>
      </c>
      <c r="H9" s="29">
        <v>9.8000000000000007</v>
      </c>
      <c r="I9" s="28">
        <v>47</v>
      </c>
      <c r="J9" s="52"/>
    </row>
    <row r="10" spans="1:10" s="8" customFormat="1" ht="20.25" thickBot="1" x14ac:dyDescent="0.35">
      <c r="A10" s="55" t="s">
        <v>0</v>
      </c>
      <c r="B10" s="56"/>
      <c r="C10" s="71"/>
      <c r="D10" s="42"/>
      <c r="E10" s="72"/>
      <c r="F10" s="41">
        <f>SUM(F4:F9)</f>
        <v>14.739999999999998</v>
      </c>
      <c r="G10" s="41">
        <f t="shared" ref="G10:I10" si="0">SUM(G4:G9)</f>
        <v>29.2</v>
      </c>
      <c r="H10" s="41">
        <f t="shared" si="0"/>
        <v>87.6</v>
      </c>
      <c r="I10" s="57">
        <f t="shared" si="0"/>
        <v>652.5</v>
      </c>
      <c r="J10" s="53"/>
    </row>
    <row r="11" spans="1:10" s="8" customFormat="1" ht="19.5" x14ac:dyDescent="0.3">
      <c r="A11" s="37" t="s">
        <v>11</v>
      </c>
      <c r="B11" s="40" t="s">
        <v>30</v>
      </c>
      <c r="C11" s="62" t="s">
        <v>54</v>
      </c>
      <c r="D11" s="63" t="s">
        <v>31</v>
      </c>
      <c r="E11" s="64"/>
      <c r="F11" s="58">
        <v>1.4</v>
      </c>
      <c r="G11" s="58">
        <v>11.4</v>
      </c>
      <c r="H11" s="58">
        <v>4.3</v>
      </c>
      <c r="I11" s="59">
        <v>123.2</v>
      </c>
      <c r="J11" s="53"/>
    </row>
    <row r="12" spans="1:10" s="8" customFormat="1" ht="19.5" x14ac:dyDescent="0.3">
      <c r="A12" s="34"/>
      <c r="B12" s="33" t="s">
        <v>10</v>
      </c>
      <c r="C12" s="65" t="s">
        <v>55</v>
      </c>
      <c r="D12" s="66" t="s">
        <v>33</v>
      </c>
      <c r="E12" s="67"/>
      <c r="F12" s="32">
        <v>3.3</v>
      </c>
      <c r="G12" s="32">
        <v>4.3</v>
      </c>
      <c r="H12" s="32">
        <v>22</v>
      </c>
      <c r="I12" s="31">
        <v>133.19999999999999</v>
      </c>
      <c r="J12" s="16"/>
    </row>
    <row r="13" spans="1:10" s="8" customFormat="1" ht="19.5" x14ac:dyDescent="0.3">
      <c r="A13" s="73"/>
      <c r="B13" s="33" t="s">
        <v>9</v>
      </c>
      <c r="C13" s="65" t="s">
        <v>56</v>
      </c>
      <c r="D13" s="66" t="s">
        <v>31</v>
      </c>
      <c r="E13" s="67"/>
      <c r="F13" s="32">
        <v>14.7</v>
      </c>
      <c r="G13" s="32">
        <f>11.3</f>
        <v>11.3</v>
      </c>
      <c r="H13" s="32">
        <f>3.1</f>
        <v>3.1</v>
      </c>
      <c r="I13" s="31">
        <f>173.6</f>
        <v>173.6</v>
      </c>
      <c r="J13" s="16"/>
    </row>
    <row r="14" spans="1:10" s="8" customFormat="1" ht="19.5" x14ac:dyDescent="0.3">
      <c r="A14" s="34"/>
      <c r="B14" s="38" t="s">
        <v>45</v>
      </c>
      <c r="C14" s="65" t="s">
        <v>57</v>
      </c>
      <c r="D14" s="66" t="s">
        <v>34</v>
      </c>
      <c r="E14" s="67"/>
      <c r="F14" s="32">
        <f>4.2/20*18</f>
        <v>3.7800000000000002</v>
      </c>
      <c r="G14" s="32">
        <f>1.6/20*18</f>
        <v>1.44</v>
      </c>
      <c r="H14" s="32">
        <f>29.4/20*18</f>
        <v>26.46</v>
      </c>
      <c r="I14" s="31">
        <f>150/20*18</f>
        <v>135</v>
      </c>
      <c r="J14" s="16"/>
    </row>
    <row r="15" spans="1:10" s="8" customFormat="1" ht="19.5" x14ac:dyDescent="0.3">
      <c r="A15" s="60"/>
      <c r="B15" s="38" t="s">
        <v>1</v>
      </c>
      <c r="C15" s="65" t="s">
        <v>37</v>
      </c>
      <c r="D15" s="66" t="s">
        <v>8</v>
      </c>
      <c r="E15" s="67"/>
      <c r="F15" s="32">
        <v>0</v>
      </c>
      <c r="G15" s="32">
        <v>0</v>
      </c>
      <c r="H15" s="32">
        <v>20</v>
      </c>
      <c r="I15" s="31">
        <v>80</v>
      </c>
      <c r="J15" s="16"/>
    </row>
    <row r="16" spans="1:10" s="8" customFormat="1" ht="19.5" x14ac:dyDescent="0.3">
      <c r="A16" s="60"/>
      <c r="B16" s="38" t="s">
        <v>7</v>
      </c>
      <c r="C16" s="65" t="s">
        <v>6</v>
      </c>
      <c r="D16" s="66" t="s">
        <v>3</v>
      </c>
      <c r="E16" s="67"/>
      <c r="F16" s="36">
        <v>2.5</v>
      </c>
      <c r="G16" s="36">
        <v>0.4</v>
      </c>
      <c r="H16" s="36">
        <v>10.8</v>
      </c>
      <c r="I16" s="35">
        <v>57</v>
      </c>
      <c r="J16" s="16"/>
    </row>
    <row r="17" spans="1:10" s="8" customFormat="1" ht="19.5" x14ac:dyDescent="0.3">
      <c r="A17" s="60"/>
      <c r="B17" s="38" t="s">
        <v>5</v>
      </c>
      <c r="C17" s="65" t="s">
        <v>4</v>
      </c>
      <c r="D17" s="66" t="s">
        <v>3</v>
      </c>
      <c r="E17" s="67"/>
      <c r="F17" s="32">
        <v>2.5</v>
      </c>
      <c r="G17" s="32">
        <v>6.2</v>
      </c>
      <c r="H17" s="32">
        <v>14.1</v>
      </c>
      <c r="I17" s="31">
        <v>122</v>
      </c>
      <c r="J17" s="52"/>
    </row>
    <row r="18" spans="1:10" s="8" customFormat="1" ht="20.25" thickBot="1" x14ac:dyDescent="0.35">
      <c r="A18" s="61"/>
      <c r="B18" s="54"/>
      <c r="C18" s="68"/>
      <c r="D18" s="69"/>
      <c r="E18" s="70"/>
      <c r="F18" s="29"/>
      <c r="G18" s="29"/>
      <c r="H18" s="29"/>
      <c r="I18" s="28"/>
      <c r="J18" s="16"/>
    </row>
    <row r="19" spans="1:10" s="8" customFormat="1" ht="20.25" thickBot="1" x14ac:dyDescent="0.35">
      <c r="A19" s="27" t="s">
        <v>0</v>
      </c>
      <c r="B19" s="26"/>
      <c r="C19" s="74"/>
      <c r="D19" s="25"/>
      <c r="E19" s="75"/>
      <c r="F19" s="24">
        <f>SUM(F11:F18)</f>
        <v>28.18</v>
      </c>
      <c r="G19" s="24">
        <f>SUM(G11:G18)</f>
        <v>35.04</v>
      </c>
      <c r="H19" s="24">
        <f>SUM(H11:H18)</f>
        <v>100.75999999999999</v>
      </c>
      <c r="I19" s="23">
        <f>SUM(I11:I18)</f>
        <v>824</v>
      </c>
      <c r="J19" s="16"/>
    </row>
    <row r="20" spans="1:10" s="8" customFormat="1" ht="19.5" x14ac:dyDescent="0.3">
      <c r="A20" s="37" t="s">
        <v>2</v>
      </c>
      <c r="B20" s="76" t="s">
        <v>1</v>
      </c>
      <c r="C20" s="65" t="s">
        <v>46</v>
      </c>
      <c r="D20" s="66" t="s">
        <v>47</v>
      </c>
      <c r="E20" s="67"/>
      <c r="F20" s="36">
        <v>1.4</v>
      </c>
      <c r="G20" s="36">
        <v>0.2</v>
      </c>
      <c r="H20" s="36">
        <v>26.4</v>
      </c>
      <c r="I20" s="35">
        <v>120</v>
      </c>
      <c r="J20" s="52"/>
    </row>
    <row r="21" spans="1:10" s="8" customFormat="1" ht="19.5" x14ac:dyDescent="0.3">
      <c r="A21" s="34"/>
      <c r="B21" s="33" t="s">
        <v>48</v>
      </c>
      <c r="C21" s="65" t="s">
        <v>58</v>
      </c>
      <c r="D21" s="66" t="s">
        <v>36</v>
      </c>
      <c r="E21" s="67"/>
      <c r="F21" s="32">
        <f>11.3/8*9</f>
        <v>12.7125</v>
      </c>
      <c r="G21" s="32">
        <f>12.2/8*9</f>
        <v>13.725</v>
      </c>
      <c r="H21" s="32">
        <f>40.9/8*9</f>
        <v>46.012499999999996</v>
      </c>
      <c r="I21" s="31">
        <f>315.6/8*9</f>
        <v>355.05</v>
      </c>
      <c r="J21" s="16"/>
    </row>
    <row r="22" spans="1:10" s="8" customFormat="1" ht="20.25" thickBot="1" x14ac:dyDescent="0.35">
      <c r="A22" s="30"/>
      <c r="B22" s="54"/>
      <c r="C22" s="68"/>
      <c r="D22" s="69"/>
      <c r="E22" s="70"/>
      <c r="F22" s="29"/>
      <c r="G22" s="29"/>
      <c r="H22" s="29"/>
      <c r="I22" s="28"/>
      <c r="J22" s="16"/>
    </row>
    <row r="23" spans="1:10" s="8" customFormat="1" ht="20.25" thickBot="1" x14ac:dyDescent="0.35">
      <c r="A23" s="55" t="s">
        <v>0</v>
      </c>
      <c r="B23" s="56"/>
      <c r="C23" s="74"/>
      <c r="D23" s="25"/>
      <c r="E23" s="75"/>
      <c r="F23" s="24">
        <f>SUM(F20:F22)</f>
        <v>14.112500000000001</v>
      </c>
      <c r="G23" s="24">
        <f>SUM(G20:G22)</f>
        <v>13.924999999999999</v>
      </c>
      <c r="H23" s="24">
        <f>SUM(H20:H22)</f>
        <v>72.412499999999994</v>
      </c>
      <c r="I23" s="23">
        <f>SUM(I20:I22)</f>
        <v>475.05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51"/>
      <c r="D25" s="50"/>
      <c r="E25" s="49"/>
      <c r="F25" s="48"/>
      <c r="G25" s="48"/>
      <c r="H25" s="48"/>
      <c r="I25" s="48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2022-02-24T19:47:39Z</dcterms:modified>
</cp:coreProperties>
</file>