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E23" i="21"/>
  <c r="I21" i="21"/>
  <c r="I23" i="21" s="1"/>
  <c r="H21" i="21"/>
  <c r="H23" i="21" s="1"/>
  <c r="G21" i="21"/>
  <c r="G23" i="21" s="1"/>
  <c r="F21" i="21"/>
  <c r="I19" i="21"/>
  <c r="H13" i="21"/>
  <c r="H19" i="21" s="1"/>
  <c r="G13" i="21"/>
  <c r="G19" i="21" s="1"/>
  <c r="F13" i="21"/>
  <c r="E13" i="21"/>
  <c r="E19" i="21" s="1"/>
  <c r="G12" i="21"/>
  <c r="F12" i="21"/>
  <c r="F19" i="21" s="1"/>
  <c r="H10" i="21"/>
  <c r="F10" i="21"/>
  <c r="I8" i="21"/>
  <c r="I10" i="21" s="1"/>
  <c r="G8" i="21"/>
  <c r="E8" i="21"/>
  <c r="E7" i="21"/>
  <c r="G4" i="21"/>
  <c r="G10" i="21" s="1"/>
  <c r="F4" i="21"/>
  <c r="E4" i="21"/>
  <c r="E10" i="21" s="1"/>
  <c r="I23" i="22"/>
  <c r="H23" i="22"/>
  <c r="G23" i="22"/>
  <c r="F23" i="22"/>
  <c r="E23" i="22"/>
  <c r="I19" i="22"/>
  <c r="H19" i="22"/>
  <c r="G19" i="22"/>
  <c r="E13" i="22"/>
  <c r="E19" i="22" s="1"/>
  <c r="G12" i="22"/>
  <c r="F12" i="22"/>
  <c r="F19" i="22" s="1"/>
  <c r="I10" i="22"/>
  <c r="H10" i="22"/>
  <c r="E7" i="22"/>
  <c r="G4" i="22"/>
  <c r="G10" i="22" s="1"/>
  <c r="F4" i="22"/>
  <c r="F10" i="22" s="1"/>
  <c r="E4" i="22"/>
  <c r="E10" i="22" s="1"/>
  <c r="I1" i="21" l="1"/>
</calcChain>
</file>

<file path=xl/sharedStrings.xml><?xml version="1.0" encoding="utf-8"?>
<sst xmlns="http://schemas.openxmlformats.org/spreadsheetml/2006/main" count="129" uniqueCount="59">
  <si>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</si>
  <si>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</si>
  <si>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</si>
  <si>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</si>
  <si>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</si>
  <si>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</si>
  <si>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</si>
  <si>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</si>
  <si>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</si>
  <si>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</si>
  <si>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</si>
  <si>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</si>
  <si>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</si>
  <si>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</si>
  <si>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</si>
  <si>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</si>
  <si>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</si>
  <si>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</si>
  <si>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</si>
  <si>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</si>
  <si>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</si>
  <si>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</si>
  <si>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</si>
  <si>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</si>
  <si>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</si>
  <si>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</si>
  <si>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</si>
  <si>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</si>
  <si>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</si>
  <si>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</si>
  <si>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</si>
  <si>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</si>
  <si>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</si>
  <si>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</si>
  <si>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</si>
  <si>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масло</t>
  </si>
  <si>
    <t>Масло сливочное</t>
  </si>
  <si>
    <t>1/70</t>
  </si>
  <si>
    <t>1/90</t>
  </si>
  <si>
    <t>хлеб</t>
  </si>
  <si>
    <t>салат</t>
  </si>
  <si>
    <t>выпечка</t>
  </si>
  <si>
    <t>1/100</t>
  </si>
  <si>
    <t>250/15</t>
  </si>
  <si>
    <t xml:space="preserve">Чай с сахаром </t>
  </si>
  <si>
    <t>Омлет натуральный</t>
  </si>
  <si>
    <t>Какао на молоке сгущенном</t>
  </si>
  <si>
    <t>горошек</t>
  </si>
  <si>
    <t>Зеленый горошек</t>
  </si>
  <si>
    <t>1/20</t>
  </si>
  <si>
    <t>1/15</t>
  </si>
  <si>
    <t>Кукуруза консервированная</t>
  </si>
  <si>
    <t>Рассольник "Ленинградский" с курицей</t>
  </si>
  <si>
    <t>Плов с говядиной</t>
  </si>
  <si>
    <t>1/250</t>
  </si>
  <si>
    <t>Яблоко</t>
  </si>
  <si>
    <t>1 шт</t>
  </si>
  <si>
    <t>Сок 0,2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</si>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</sst>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67" fillId="0" borderId="0"/>
    <xf numFmtId="0" fontId="71" fillId="0" borderId="0"/>
    <xf numFmtId="0" fontId="73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68" fillId="0" borderId="0" xfId="0" applyFont="1" applyFill="1"/>
    <xf numFmtId="0" fontId="68" fillId="0" borderId="4" xfId="0" applyFont="1" applyFill="1" applyBorder="1"/>
    <xf numFmtId="14" fontId="68" fillId="0" borderId="4" xfId="0" applyNumberFormat="1" applyFont="1" applyFill="1" applyBorder="1" applyAlignment="1" applyProtection="1">
      <alignment vertical="center"/>
      <protection locked="0"/>
    </xf>
    <xf numFmtId="0" fontId="68" fillId="0" borderId="0" xfId="0" applyFont="1" applyFill="1" applyAlignment="1">
      <alignment vertical="center"/>
    </xf>
    <xf numFmtId="4" fontId="70" fillId="0" borderId="6" xfId="1" applyNumberFormat="1" applyFont="1" applyFill="1" applyBorder="1" applyAlignment="1">
      <alignment horizontal="center" vertical="center" wrapText="1"/>
    </xf>
    <xf numFmtId="4" fontId="69" fillId="0" borderId="6" xfId="1" applyNumberFormat="1" applyFont="1" applyBorder="1" applyAlignment="1">
      <alignment horizontal="center" vertical="center" wrapText="1"/>
    </xf>
    <xf numFmtId="4" fontId="69" fillId="0" borderId="7" xfId="1" applyNumberFormat="1" applyFont="1" applyBorder="1" applyAlignment="1">
      <alignment horizontal="center" vertical="center" wrapText="1"/>
    </xf>
    <xf numFmtId="49" fontId="69" fillId="0" borderId="4" xfId="1" applyNumberFormat="1" applyFont="1" applyFill="1" applyBorder="1" applyAlignment="1">
      <alignment horizontal="center" vertical="center" wrapText="1"/>
    </xf>
    <xf numFmtId="4" fontId="70" fillId="0" borderId="4" xfId="1" applyNumberFormat="1" applyFont="1" applyFill="1" applyBorder="1" applyAlignment="1">
      <alignment horizontal="center" vertical="center" wrapText="1"/>
    </xf>
    <xf numFmtId="4" fontId="69" fillId="0" borderId="4" xfId="1" applyNumberFormat="1" applyFont="1" applyFill="1" applyBorder="1" applyAlignment="1">
      <alignment horizontal="center" vertical="center" wrapText="1"/>
    </xf>
    <xf numFmtId="4" fontId="69" fillId="0" borderId="8" xfId="1" applyNumberFormat="1" applyFont="1" applyFill="1" applyBorder="1" applyAlignment="1">
      <alignment horizontal="center" vertical="center" wrapText="1"/>
    </xf>
    <xf numFmtId="49" fontId="69" fillId="0" borderId="9" xfId="1" applyNumberFormat="1" applyFont="1" applyFill="1" applyBorder="1" applyAlignment="1">
      <alignment horizontal="center" vertical="center" wrapText="1"/>
    </xf>
    <xf numFmtId="4" fontId="69" fillId="0" borderId="9" xfId="1" applyNumberFormat="1" applyFont="1" applyFill="1" applyBorder="1" applyAlignment="1">
      <alignment horizontal="center" vertical="center" wrapText="1"/>
    </xf>
    <xf numFmtId="4" fontId="69" fillId="0" borderId="10" xfId="1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4" fontId="70" fillId="0" borderId="9" xfId="1" applyNumberFormat="1" applyFont="1" applyFill="1" applyBorder="1" applyAlignment="1">
      <alignment horizontal="center" vertical="center" wrapText="1"/>
    </xf>
    <xf numFmtId="49" fontId="69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2" fillId="0" borderId="0" xfId="3" applyNumberFormat="1" applyFont="1" applyBorder="1" applyAlignment="1">
      <alignment horizontal="right" vertical="center"/>
    </xf>
    <xf numFmtId="0" fontId="72" fillId="0" borderId="0" xfId="3" applyNumberFormat="1" applyFont="1" applyBorder="1" applyAlignment="1">
      <alignment horizontal="center" vertical="center"/>
    </xf>
    <xf numFmtId="0" fontId="72" fillId="0" borderId="0" xfId="3" applyNumberFormat="1" applyFont="1" applyBorder="1" applyAlignment="1">
      <alignment vertical="center"/>
    </xf>
    <xf numFmtId="0" fontId="72" fillId="0" borderId="0" xfId="3" applyNumberFormat="1" applyFont="1" applyFill="1" applyBorder="1" applyAlignment="1">
      <alignment vertical="center"/>
    </xf>
    <xf numFmtId="0" fontId="72" fillId="0" borderId="0" xfId="3" applyNumberFormat="1" applyFont="1" applyFill="1" applyBorder="1" applyAlignment="1">
      <alignment horizontal="right" vertical="center"/>
    </xf>
    <xf numFmtId="0" fontId="72" fillId="0" borderId="0" xfId="3" applyNumberFormat="1" applyFont="1" applyFill="1" applyBorder="1" applyAlignment="1">
      <alignment horizontal="center" vertical="center"/>
    </xf>
    <xf numFmtId="4" fontId="70" fillId="0" borderId="19" xfId="1" applyNumberFormat="1" applyFont="1" applyFill="1" applyBorder="1" applyAlignment="1">
      <alignment horizontal="center" vertical="center" wrapText="1"/>
    </xf>
    <xf numFmtId="4" fontId="70" fillId="0" borderId="1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74" fillId="0" borderId="0" xfId="0" applyFont="1"/>
    <xf numFmtId="0" fontId="74" fillId="0" borderId="0" xfId="0" applyFont="1" applyBorder="1"/>
    <xf numFmtId="0" fontId="72" fillId="0" borderId="0" xfId="21" applyNumberFormat="1" applyFont="1" applyFill="1" applyBorder="1" applyAlignment="1" applyProtection="1">
      <alignment vertical="center"/>
    </xf>
    <xf numFmtId="0" fontId="75" fillId="0" borderId="0" xfId="21" applyNumberFormat="1" applyFont="1" applyBorder="1" applyAlignment="1" applyProtection="1"/>
    <xf numFmtId="2" fontId="76" fillId="0" borderId="0" xfId="21" applyNumberFormat="1" applyFont="1" applyFill="1" applyBorder="1" applyAlignment="1" applyProtection="1">
      <alignment horizontal="center"/>
    </xf>
    <xf numFmtId="0" fontId="75" fillId="0" borderId="0" xfId="21" applyNumberFormat="1" applyFont="1" applyBorder="1" applyAlignment="1" applyProtection="1">
      <alignment horizontal="right" vertical="center"/>
    </xf>
    <xf numFmtId="0" fontId="75" fillId="0" borderId="0" xfId="21" applyNumberFormat="1" applyFont="1" applyBorder="1" applyAlignment="1" applyProtection="1">
      <alignment vertical="center"/>
    </xf>
    <xf numFmtId="0" fontId="75" fillId="0" borderId="0" xfId="21" applyNumberFormat="1" applyFont="1" applyFill="1" applyBorder="1" applyAlignment="1" applyProtection="1">
      <alignment vertical="center"/>
    </xf>
    <xf numFmtId="49" fontId="6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Border="1" applyAlignment="1" applyProtection="1">
      <alignment horizontal="center" vertical="center" wrapText="1"/>
      <protection locked="0"/>
    </xf>
    <xf numFmtId="1" fontId="68" fillId="0" borderId="0" xfId="0" applyNumberFormat="1" applyFont="1" applyFill="1" applyBorder="1" applyAlignment="1" applyProtection="1">
      <alignment horizontal="center" vertical="center"/>
      <protection locked="0"/>
    </xf>
    <xf numFmtId="4" fontId="70" fillId="0" borderId="0" xfId="1" applyNumberFormat="1" applyFont="1" applyFill="1" applyBorder="1" applyAlignment="1">
      <alignment horizontal="center" vertical="center" wrapText="1"/>
    </xf>
    <xf numFmtId="2" fontId="68" fillId="0" borderId="0" xfId="0" applyNumberFormat="1" applyFont="1" applyFill="1" applyBorder="1" applyAlignment="1" applyProtection="1">
      <alignment horizontal="center" vertical="center"/>
      <protection locked="0"/>
    </xf>
    <xf numFmtId="0" fontId="69" fillId="0" borderId="16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9" xfId="0" applyFont="1" applyFill="1" applyBorder="1" applyAlignment="1" applyProtection="1">
      <alignment horizontal="center" vertical="center" wrapText="1"/>
      <protection locked="0"/>
    </xf>
    <xf numFmtId="49" fontId="69" fillId="0" borderId="19" xfId="0" applyNumberFormat="1" applyFont="1" applyFill="1" applyBorder="1" applyAlignment="1" applyProtection="1">
      <alignment horizontal="center" vertical="center"/>
      <protection locked="0"/>
    </xf>
    <xf numFmtId="2" fontId="69" fillId="0" borderId="19" xfId="0" applyNumberFormat="1" applyFont="1" applyFill="1" applyBorder="1" applyAlignment="1" applyProtection="1">
      <alignment horizontal="center" vertical="center"/>
      <protection locked="0"/>
    </xf>
    <xf numFmtId="2" fontId="69" fillId="0" borderId="20" xfId="0" applyNumberFormat="1" applyFont="1" applyFill="1" applyBorder="1" applyAlignment="1" applyProtection="1">
      <alignment horizontal="center" vertical="center"/>
      <protection locked="0"/>
    </xf>
    <xf numFmtId="0" fontId="69" fillId="0" borderId="11" xfId="0" applyFont="1" applyFill="1" applyBorder="1" applyAlignment="1" applyProtection="1">
      <alignment horizontal="center" vertical="center" wrapText="1"/>
      <protection locked="0"/>
    </xf>
    <xf numFmtId="49" fontId="69" fillId="0" borderId="11" xfId="0" applyNumberFormat="1" applyFont="1" applyFill="1" applyBorder="1" applyAlignment="1" applyProtection="1">
      <alignment horizontal="center" vertical="center"/>
      <protection locked="0"/>
    </xf>
    <xf numFmtId="2" fontId="69" fillId="0" borderId="11" xfId="0" applyNumberFormat="1" applyFont="1" applyFill="1" applyBorder="1" applyAlignment="1" applyProtection="1">
      <alignment horizontal="center" vertical="center"/>
      <protection locked="0"/>
    </xf>
    <xf numFmtId="2" fontId="69" fillId="0" borderId="12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Border="1" applyAlignment="1">
      <alignment vertical="center"/>
    </xf>
    <xf numFmtId="0" fontId="69" fillId="0" borderId="13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horizontal="center" vertical="center"/>
    </xf>
    <xf numFmtId="0" fontId="69" fillId="0" borderId="9" xfId="0" applyFont="1" applyFill="1" applyBorder="1" applyAlignment="1" applyProtection="1">
      <alignment horizontal="center" vertical="center"/>
      <protection locked="0"/>
    </xf>
    <xf numFmtId="0" fontId="69" fillId="0" borderId="6" xfId="0" applyFont="1" applyFill="1" applyBorder="1" applyAlignment="1" applyProtection="1">
      <alignment horizontal="center" vertical="center"/>
      <protection locked="0"/>
    </xf>
    <xf numFmtId="0" fontId="69" fillId="0" borderId="4" xfId="1" applyFont="1" applyFill="1" applyBorder="1" applyAlignment="1">
      <alignment horizontal="center" vertical="center" wrapText="1"/>
    </xf>
    <xf numFmtId="0" fontId="72" fillId="0" borderId="9" xfId="2" applyFont="1" applyFill="1" applyBorder="1" applyAlignment="1" applyProtection="1">
      <alignment horizontal="center" vertical="center" wrapText="1"/>
      <protection locked="0"/>
    </xf>
    <xf numFmtId="0" fontId="69" fillId="0" borderId="9" xfId="1" applyFont="1" applyFill="1" applyBorder="1" applyAlignment="1">
      <alignment horizontal="center" vertical="center" wrapText="1"/>
    </xf>
    <xf numFmtId="0" fontId="72" fillId="0" borderId="6" xfId="2" applyFont="1" applyFill="1" applyBorder="1" applyAlignment="1" applyProtection="1">
      <alignment horizontal="center" vertical="center" wrapText="1"/>
      <protection locked="0"/>
    </xf>
    <xf numFmtId="0" fontId="68" fillId="0" borderId="0" xfId="0" applyFont="1"/>
    <xf numFmtId="4" fontId="68" fillId="0" borderId="0" xfId="0" applyNumberFormat="1" applyFont="1" applyFill="1"/>
    <xf numFmtId="0" fontId="69" fillId="0" borderId="4" xfId="0" applyFont="1" applyFill="1" applyBorder="1" applyAlignment="1" applyProtection="1">
      <alignment horizontal="center"/>
      <protection locked="0"/>
    </xf>
    <xf numFmtId="4" fontId="69" fillId="0" borderId="4" xfId="1" applyNumberFormat="1" applyFont="1" applyBorder="1" applyAlignment="1">
      <alignment horizontal="center" vertical="center" wrapText="1"/>
    </xf>
    <xf numFmtId="4" fontId="69" fillId="0" borderId="8" xfId="1" applyNumberFormat="1" applyFont="1" applyBorder="1" applyAlignment="1">
      <alignment horizontal="center" vertical="center" wrapText="1"/>
    </xf>
    <xf numFmtId="2" fontId="77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69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69" fillId="0" borderId="21" xfId="0" applyFont="1" applyFill="1" applyBorder="1" applyAlignment="1">
      <alignment vertical="center"/>
    </xf>
    <xf numFmtId="0" fontId="69" fillId="0" borderId="22" xfId="0" applyFont="1" applyFill="1" applyBorder="1" applyAlignment="1">
      <alignment vertical="center"/>
    </xf>
    <xf numFmtId="0" fontId="69" fillId="0" borderId="14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4" xfId="0" applyFont="1" applyFill="1" applyBorder="1" applyAlignment="1" applyProtection="1">
      <alignment horizontal="center" vertical="center"/>
      <protection locked="0"/>
    </xf>
    <xf numFmtId="0" fontId="69" fillId="0" borderId="13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 applyProtection="1">
      <alignment horizontal="center" vertical="center" wrapText="1"/>
      <protection locked="0"/>
    </xf>
    <xf numFmtId="0" fontId="69" fillId="0" borderId="14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 wrapText="1"/>
    </xf>
    <xf numFmtId="0" fontId="72" fillId="0" borderId="4" xfId="2" applyFont="1" applyFill="1" applyBorder="1" applyAlignment="1" applyProtection="1">
      <alignment horizontal="center" vertical="center" wrapText="1"/>
      <protection locked="0"/>
    </xf>
    <xf numFmtId="0" fontId="69" fillId="0" borderId="9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/>
    </xf>
    <xf numFmtId="0" fontId="69" fillId="0" borderId="4" xfId="0" applyFont="1" applyFill="1" applyBorder="1" applyAlignment="1">
      <alignment horizontal="center"/>
    </xf>
    <xf numFmtId="2" fontId="68" fillId="0" borderId="1" xfId="0" applyNumberFormat="1" applyFont="1" applyFill="1" applyBorder="1" applyAlignment="1" applyProtection="1">
      <alignment horizontal="center"/>
      <protection locked="0"/>
    </xf>
    <xf numFmtId="2" fontId="68" fillId="0" borderId="2" xfId="0" applyNumberFormat="1" applyFont="1" applyFill="1" applyBorder="1" applyAlignment="1" applyProtection="1">
      <alignment horizontal="center"/>
      <protection locked="0"/>
    </xf>
    <xf numFmtId="2" fontId="68" fillId="0" borderId="3" xfId="0" applyNumberFormat="1" applyFont="1" applyFill="1" applyBorder="1" applyAlignment="1" applyProtection="1">
      <alignment horizontal="center"/>
      <protection locked="0"/>
    </xf>
  </cellXfs>
  <cellStyles count="70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19" xfId="69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K9" sqref="K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2" t="s">
        <v>5</v>
      </c>
      <c r="C1" s="83"/>
      <c r="D1" s="83"/>
      <c r="E1" s="84"/>
      <c r="F1" s="1" t="s">
        <v>1</v>
      </c>
      <c r="G1" s="2" t="s">
        <v>2</v>
      </c>
      <c r="H1" s="1" t="s">
        <v>3</v>
      </c>
      <c r="I1" s="3">
        <v>44546</v>
      </c>
    </row>
    <row r="2" spans="1:9" s="6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61" customFormat="1" ht="19.5" thickBot="1" x14ac:dyDescent="0.35">
      <c r="A3" s="41" t="s">
        <v>6</v>
      </c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12</v>
      </c>
      <c r="H3" s="42" t="s">
        <v>13</v>
      </c>
      <c r="I3" s="43" t="s">
        <v>14</v>
      </c>
    </row>
    <row r="4" spans="1:9" s="61" customFormat="1" ht="19.5" x14ac:dyDescent="0.3">
      <c r="A4" s="53" t="s">
        <v>15</v>
      </c>
      <c r="B4" s="56" t="s">
        <v>16</v>
      </c>
      <c r="C4" s="60" t="s">
        <v>45</v>
      </c>
      <c r="D4" s="17" t="s">
        <v>42</v>
      </c>
      <c r="E4" s="5">
        <f>100-41.64-7.93</f>
        <v>50.43</v>
      </c>
      <c r="F4" s="6">
        <f>10.7</f>
        <v>10.7</v>
      </c>
      <c r="G4" s="6">
        <f>11.2</f>
        <v>11.2</v>
      </c>
      <c r="H4" s="6">
        <v>24.7</v>
      </c>
      <c r="I4" s="7">
        <v>178</v>
      </c>
    </row>
    <row r="5" spans="1:9" s="61" customFormat="1" ht="19.5" x14ac:dyDescent="0.3">
      <c r="A5" s="80"/>
      <c r="B5" s="81" t="s">
        <v>18</v>
      </c>
      <c r="C5" s="57" t="s">
        <v>46</v>
      </c>
      <c r="D5" s="8" t="s">
        <v>17</v>
      </c>
      <c r="E5" s="9">
        <v>35</v>
      </c>
      <c r="F5" s="10">
        <v>3.87</v>
      </c>
      <c r="G5" s="10">
        <v>3.8</v>
      </c>
      <c r="H5" s="10">
        <v>25.06</v>
      </c>
      <c r="I5" s="11">
        <v>151.36000000000001</v>
      </c>
    </row>
    <row r="6" spans="1:9" s="61" customFormat="1" ht="19.5" x14ac:dyDescent="0.3">
      <c r="A6" s="72"/>
      <c r="B6" s="71" t="s">
        <v>39</v>
      </c>
      <c r="C6" s="57" t="s">
        <v>19</v>
      </c>
      <c r="D6" s="8" t="s">
        <v>20</v>
      </c>
      <c r="E6" s="9">
        <v>8.44</v>
      </c>
      <c r="F6" s="10">
        <v>1.3</v>
      </c>
      <c r="G6" s="10">
        <v>0.9</v>
      </c>
      <c r="H6" s="10">
        <v>7.4</v>
      </c>
      <c r="I6" s="11">
        <v>128.6</v>
      </c>
    </row>
    <row r="7" spans="1:9" s="61" customFormat="1" ht="19.5" x14ac:dyDescent="0.3">
      <c r="A7" s="70"/>
      <c r="B7" s="73" t="s">
        <v>47</v>
      </c>
      <c r="C7" s="57" t="s">
        <v>48</v>
      </c>
      <c r="D7" s="8" t="s">
        <v>49</v>
      </c>
      <c r="E7" s="66">
        <f>8+5.4</f>
        <v>13.4</v>
      </c>
      <c r="F7" s="10">
        <v>1.5</v>
      </c>
      <c r="G7" s="10">
        <v>0.1</v>
      </c>
      <c r="H7" s="10">
        <v>3.8</v>
      </c>
      <c r="I7" s="11">
        <v>21.9</v>
      </c>
    </row>
    <row r="8" spans="1:9" s="61" customFormat="1" ht="19.5" x14ac:dyDescent="0.3">
      <c r="A8" s="72"/>
      <c r="B8" s="73"/>
      <c r="C8" s="57"/>
      <c r="D8" s="8"/>
      <c r="E8" s="9"/>
      <c r="F8" s="10"/>
      <c r="G8" s="10"/>
      <c r="H8" s="10"/>
      <c r="I8" s="11"/>
    </row>
    <row r="9" spans="1:9" s="61" customFormat="1" ht="20.25" thickBot="1" x14ac:dyDescent="0.35">
      <c r="A9" s="54"/>
      <c r="B9" s="55"/>
      <c r="C9" s="58"/>
      <c r="D9" s="36"/>
      <c r="E9" s="16"/>
      <c r="F9" s="13"/>
      <c r="G9" s="13"/>
      <c r="H9" s="13"/>
      <c r="I9" s="14"/>
    </row>
    <row r="10" spans="1:9" s="61" customFormat="1" ht="20.25" thickBot="1" x14ac:dyDescent="0.35">
      <c r="A10" s="68" t="s">
        <v>21</v>
      </c>
      <c r="B10" s="69"/>
      <c r="C10" s="44"/>
      <c r="D10" s="45"/>
      <c r="E10" s="25">
        <f>SUM(E4:E9)</f>
        <v>107.27000000000001</v>
      </c>
      <c r="F10" s="46">
        <f>SUM(F4:F9)</f>
        <v>17.37</v>
      </c>
      <c r="G10" s="46">
        <f t="shared" ref="G10:I10" si="0">SUM(G4:G9)</f>
        <v>16</v>
      </c>
      <c r="H10" s="46">
        <f t="shared" si="0"/>
        <v>60.959999999999994</v>
      </c>
      <c r="I10" s="47">
        <f t="shared" si="0"/>
        <v>479.86</v>
      </c>
    </row>
    <row r="11" spans="1:9" s="61" customFormat="1" ht="19.5" x14ac:dyDescent="0.3">
      <c r="A11" s="74" t="s">
        <v>22</v>
      </c>
      <c r="B11" s="75" t="s">
        <v>40</v>
      </c>
      <c r="C11" s="60" t="s">
        <v>51</v>
      </c>
      <c r="D11" s="67" t="s">
        <v>20</v>
      </c>
      <c r="E11" s="5">
        <v>10</v>
      </c>
      <c r="F11" s="6">
        <v>0.3</v>
      </c>
      <c r="G11" s="6">
        <v>0</v>
      </c>
      <c r="H11" s="6">
        <v>1.9</v>
      </c>
      <c r="I11" s="7">
        <v>7</v>
      </c>
    </row>
    <row r="12" spans="1:9" s="61" customFormat="1" ht="37.5" x14ac:dyDescent="0.3">
      <c r="A12" s="76"/>
      <c r="B12" s="77" t="s">
        <v>23</v>
      </c>
      <c r="C12" s="78" t="s">
        <v>52</v>
      </c>
      <c r="D12" s="8" t="s">
        <v>43</v>
      </c>
      <c r="E12" s="9">
        <v>75</v>
      </c>
      <c r="F12" s="10">
        <f>19.5-14.8</f>
        <v>4.6999999999999993</v>
      </c>
      <c r="G12" s="10">
        <f>11-9.5</f>
        <v>1.5</v>
      </c>
      <c r="H12" s="10">
        <v>10</v>
      </c>
      <c r="I12" s="11">
        <v>234</v>
      </c>
    </row>
    <row r="13" spans="1:9" s="61" customFormat="1" ht="19.5" x14ac:dyDescent="0.3">
      <c r="A13" s="70"/>
      <c r="B13" s="71" t="s">
        <v>24</v>
      </c>
      <c r="C13" s="57" t="s">
        <v>53</v>
      </c>
      <c r="D13" s="8" t="s">
        <v>17</v>
      </c>
      <c r="E13" s="9">
        <f>82.6-23+6-7.73</f>
        <v>57.86999999999999</v>
      </c>
      <c r="F13" s="64">
        <v>8.4</v>
      </c>
      <c r="G13" s="64">
        <v>9</v>
      </c>
      <c r="H13" s="64">
        <v>30.4</v>
      </c>
      <c r="I13" s="65">
        <v>292.60000000000002</v>
      </c>
    </row>
    <row r="14" spans="1:9" s="61" customFormat="1" ht="19.5" x14ac:dyDescent="0.3">
      <c r="A14" s="70"/>
      <c r="B14" s="71" t="s">
        <v>18</v>
      </c>
      <c r="C14" s="57" t="s">
        <v>44</v>
      </c>
      <c r="D14" s="8" t="s">
        <v>17</v>
      </c>
      <c r="E14" s="9">
        <v>8</v>
      </c>
      <c r="F14" s="10">
        <v>0.4</v>
      </c>
      <c r="G14" s="10">
        <v>0.1</v>
      </c>
      <c r="H14" s="10">
        <v>11.6</v>
      </c>
      <c r="I14" s="11">
        <v>83.4</v>
      </c>
    </row>
    <row r="15" spans="1:9" s="61" customFormat="1" ht="19.5" x14ac:dyDescent="0.3">
      <c r="A15" s="70"/>
      <c r="B15" s="71" t="s">
        <v>18</v>
      </c>
      <c r="C15" s="57" t="s">
        <v>26</v>
      </c>
      <c r="D15" s="8" t="s">
        <v>27</v>
      </c>
      <c r="E15" s="9">
        <v>6</v>
      </c>
      <c r="F15" s="10">
        <v>3.2</v>
      </c>
      <c r="G15" s="10">
        <v>2.4</v>
      </c>
      <c r="H15" s="10">
        <v>10.1</v>
      </c>
      <c r="I15" s="11">
        <v>132.19999999999999</v>
      </c>
    </row>
    <row r="16" spans="1:9" s="61" customFormat="1" ht="19.5" x14ac:dyDescent="0.3">
      <c r="A16" s="70"/>
      <c r="B16" s="71" t="s">
        <v>25</v>
      </c>
      <c r="C16" s="57" t="s">
        <v>29</v>
      </c>
      <c r="D16" s="8" t="s">
        <v>27</v>
      </c>
      <c r="E16" s="9">
        <v>6</v>
      </c>
      <c r="F16" s="64">
        <v>3</v>
      </c>
      <c r="G16" s="64">
        <v>1.4</v>
      </c>
      <c r="H16" s="64">
        <v>10.6</v>
      </c>
      <c r="I16" s="65">
        <v>113</v>
      </c>
    </row>
    <row r="17" spans="1:9" s="61" customFormat="1" ht="19.5" x14ac:dyDescent="0.3">
      <c r="A17" s="70"/>
      <c r="B17" s="71" t="s">
        <v>28</v>
      </c>
      <c r="C17" s="57" t="s">
        <v>55</v>
      </c>
      <c r="D17" s="8" t="s">
        <v>56</v>
      </c>
      <c r="E17" s="9">
        <v>35</v>
      </c>
      <c r="F17" s="64">
        <v>0.4</v>
      </c>
      <c r="G17" s="64">
        <v>0.4</v>
      </c>
      <c r="H17" s="64">
        <v>9.8000000000000007</v>
      </c>
      <c r="I17" s="65">
        <v>47</v>
      </c>
    </row>
    <row r="18" spans="1:9" s="61" customFormat="1" ht="20.25" thickBot="1" x14ac:dyDescent="0.35">
      <c r="A18" s="54"/>
      <c r="B18" s="79"/>
      <c r="C18" s="59"/>
      <c r="D18" s="12"/>
      <c r="E18" s="16"/>
      <c r="F18" s="13"/>
      <c r="G18" s="13"/>
      <c r="H18" s="13"/>
      <c r="I18" s="14"/>
    </row>
    <row r="19" spans="1:9" s="61" customFormat="1" ht="20.25" thickBot="1" x14ac:dyDescent="0.35">
      <c r="A19" s="68" t="s">
        <v>21</v>
      </c>
      <c r="B19" s="69"/>
      <c r="C19" s="48"/>
      <c r="D19" s="49"/>
      <c r="E19" s="26">
        <f>SUM(E11:E18)</f>
        <v>197.87</v>
      </c>
      <c r="F19" s="50">
        <f>SUM(F11:F18)</f>
        <v>20.399999999999999</v>
      </c>
      <c r="G19" s="50">
        <f>SUM(G11:G18)</f>
        <v>14.8</v>
      </c>
      <c r="H19" s="50">
        <f>SUM(H11:H18)</f>
        <v>84.399999999999991</v>
      </c>
      <c r="I19" s="51">
        <f>SUM(I11:I18)</f>
        <v>909.2</v>
      </c>
    </row>
    <row r="20" spans="1:9" s="61" customFormat="1" ht="19.5" x14ac:dyDescent="0.3">
      <c r="A20" s="53" t="s">
        <v>30</v>
      </c>
      <c r="B20" s="63" t="s">
        <v>18</v>
      </c>
      <c r="C20" s="57" t="s">
        <v>57</v>
      </c>
      <c r="D20" s="8" t="s">
        <v>56</v>
      </c>
      <c r="E20" s="9">
        <v>32</v>
      </c>
      <c r="F20" s="10">
        <v>3</v>
      </c>
      <c r="G20" s="10">
        <v>2.2000000000000002</v>
      </c>
      <c r="H20" s="10">
        <v>22.2</v>
      </c>
      <c r="I20" s="11">
        <v>142</v>
      </c>
    </row>
    <row r="21" spans="1:9" s="61" customFormat="1" ht="19.5" x14ac:dyDescent="0.3">
      <c r="A21" s="70"/>
      <c r="B21" s="71" t="s">
        <v>41</v>
      </c>
      <c r="C21" s="57" t="s">
        <v>58</v>
      </c>
      <c r="D21" s="8" t="s">
        <v>37</v>
      </c>
      <c r="E21" s="9">
        <v>57.6</v>
      </c>
      <c r="F21" s="64">
        <v>6.5</v>
      </c>
      <c r="G21" s="64">
        <v>4.5</v>
      </c>
      <c r="H21" s="64">
        <v>31.5</v>
      </c>
      <c r="I21" s="65">
        <v>205</v>
      </c>
    </row>
    <row r="22" spans="1:9" s="61" customFormat="1" ht="20.25" thickBot="1" x14ac:dyDescent="0.35">
      <c r="A22" s="54"/>
      <c r="B22" s="55"/>
      <c r="C22" s="59"/>
      <c r="D22" s="12"/>
      <c r="E22" s="16"/>
      <c r="F22" s="13"/>
      <c r="G22" s="13"/>
      <c r="H22" s="13"/>
      <c r="I22" s="14"/>
    </row>
    <row r="23" spans="1:9" s="61" customFormat="1" ht="20.25" thickBot="1" x14ac:dyDescent="0.35">
      <c r="A23" s="68" t="s">
        <v>21</v>
      </c>
      <c r="B23" s="69"/>
      <c r="C23" s="48"/>
      <c r="D23" s="49"/>
      <c r="E23" s="26">
        <f>SUM(E20:E22)</f>
        <v>89.6</v>
      </c>
      <c r="F23" s="50">
        <f>SUM(F20:F22)</f>
        <v>9.5</v>
      </c>
      <c r="G23" s="50">
        <f>SUM(G20:G22)</f>
        <v>6.7</v>
      </c>
      <c r="H23" s="50">
        <f>SUM(H20:H22)</f>
        <v>53.7</v>
      </c>
      <c r="I23" s="51">
        <f>SUM(I20:I22)</f>
        <v>347</v>
      </c>
    </row>
    <row r="24" spans="1:9" s="61" customFormat="1" ht="18.75" x14ac:dyDescent="0.3">
      <c r="A24" s="52"/>
      <c r="B24" s="52"/>
      <c r="C24" s="1"/>
      <c r="D24" s="1"/>
      <c r="E24" s="1"/>
      <c r="F24" s="1"/>
      <c r="G24" s="1"/>
      <c r="H24" s="62"/>
      <c r="I24" s="1"/>
    </row>
    <row r="25" spans="1:9" s="61" customFormat="1" ht="18.75" x14ac:dyDescent="0.3">
      <c r="A25" s="52"/>
      <c r="B25" s="52"/>
      <c r="C25" s="1"/>
      <c r="D25" s="1"/>
      <c r="E25" s="1"/>
      <c r="F25" s="1"/>
      <c r="G25" s="1"/>
      <c r="H25" s="62"/>
      <c r="I25" s="1"/>
    </row>
    <row r="26" spans="1:9" s="61" customFormat="1" ht="16.5" customHeight="1" x14ac:dyDescent="0.3">
      <c r="A26" s="1"/>
      <c r="B26" s="1"/>
      <c r="C26" s="19" t="s">
        <v>31</v>
      </c>
      <c r="D26" s="20"/>
      <c r="E26" s="21" t="s">
        <v>32</v>
      </c>
      <c r="F26" s="22"/>
      <c r="G26" s="1"/>
      <c r="H26" s="1"/>
      <c r="I26" s="1"/>
    </row>
    <row r="27" spans="1:9" ht="18.75" x14ac:dyDescent="0.25">
      <c r="A27" s="18"/>
      <c r="B27" s="18"/>
      <c r="C27" s="19"/>
      <c r="D27" s="20"/>
      <c r="E27" s="21"/>
      <c r="F27" s="22"/>
      <c r="G27" s="18"/>
      <c r="H27" s="18"/>
      <c r="I27" s="18"/>
    </row>
    <row r="28" spans="1:9" ht="18.75" x14ac:dyDescent="0.25">
      <c r="A28" s="31"/>
      <c r="B28" s="33"/>
      <c r="C28" s="23" t="s">
        <v>33</v>
      </c>
      <c r="D28" s="24"/>
      <c r="E28" s="30" t="s">
        <v>34</v>
      </c>
      <c r="F28" s="22"/>
      <c r="G28" s="32"/>
      <c r="H28" s="32"/>
      <c r="I28" s="32"/>
    </row>
    <row r="29" spans="1:9" x14ac:dyDescent="0.25">
      <c r="A29" s="31"/>
      <c r="B29" s="33"/>
      <c r="C29" s="34"/>
      <c r="D29" s="35"/>
      <c r="E29" s="32"/>
      <c r="F29" s="32"/>
      <c r="G29" s="32"/>
      <c r="H29" s="32"/>
      <c r="I29" s="32"/>
    </row>
    <row r="30" spans="1:9" x14ac:dyDescent="0.25">
      <c r="A30" s="29"/>
      <c r="B30" s="33"/>
      <c r="C30" s="34"/>
      <c r="D30" s="35"/>
      <c r="E30" s="29"/>
      <c r="F30" s="29"/>
      <c r="G30" s="29"/>
      <c r="H30" s="29"/>
      <c r="I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tabSelected="1" zoomScale="90" zoomScaleNormal="90" workbookViewId="0">
      <selection activeCell="K9" sqref="K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2" t="s">
        <v>5</v>
      </c>
      <c r="C1" s="83"/>
      <c r="D1" s="83"/>
      <c r="E1" s="84"/>
      <c r="F1" s="1" t="s">
        <v>1</v>
      </c>
      <c r="G1" s="2" t="s">
        <v>4</v>
      </c>
      <c r="H1" s="1" t="s">
        <v>3</v>
      </c>
      <c r="I1" s="3">
        <f>food1!I1</f>
        <v>44546</v>
      </c>
      <c r="J1" s="1"/>
    </row>
    <row r="2" spans="1:10" s="6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61" customFormat="1" ht="19.5" thickBot="1" x14ac:dyDescent="0.35">
      <c r="A3" s="41" t="s">
        <v>6</v>
      </c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12</v>
      </c>
      <c r="H3" s="42" t="s">
        <v>13</v>
      </c>
      <c r="I3" s="43" t="s">
        <v>14</v>
      </c>
      <c r="J3" s="4"/>
    </row>
    <row r="4" spans="1:10" s="61" customFormat="1" ht="19.5" x14ac:dyDescent="0.3">
      <c r="A4" s="53" t="s">
        <v>15</v>
      </c>
      <c r="B4" s="56" t="s">
        <v>16</v>
      </c>
      <c r="C4" s="60" t="s">
        <v>45</v>
      </c>
      <c r="D4" s="17" t="s">
        <v>42</v>
      </c>
      <c r="E4" s="5">
        <f>100-41.64-7.93</f>
        <v>50.43</v>
      </c>
      <c r="F4" s="6">
        <f>10.7</f>
        <v>10.7</v>
      </c>
      <c r="G4" s="6">
        <f>11.2</f>
        <v>11.2</v>
      </c>
      <c r="H4" s="6">
        <v>24.7</v>
      </c>
      <c r="I4" s="7">
        <v>178</v>
      </c>
      <c r="J4" s="4"/>
    </row>
    <row r="5" spans="1:10" s="61" customFormat="1" ht="19.5" x14ac:dyDescent="0.3">
      <c r="A5" s="80"/>
      <c r="B5" s="81" t="s">
        <v>18</v>
      </c>
      <c r="C5" s="57" t="s">
        <v>46</v>
      </c>
      <c r="D5" s="8" t="s">
        <v>17</v>
      </c>
      <c r="E5" s="9">
        <v>35</v>
      </c>
      <c r="F5" s="10">
        <v>3.87</v>
      </c>
      <c r="G5" s="10">
        <v>3.8</v>
      </c>
      <c r="H5" s="10">
        <v>25.06</v>
      </c>
      <c r="I5" s="11">
        <v>151.36000000000001</v>
      </c>
      <c r="J5" s="1"/>
    </row>
    <row r="6" spans="1:10" s="61" customFormat="1" ht="19.5" x14ac:dyDescent="0.3">
      <c r="A6" s="72"/>
      <c r="B6" s="71" t="s">
        <v>39</v>
      </c>
      <c r="C6" s="57" t="s">
        <v>19</v>
      </c>
      <c r="D6" s="8" t="s">
        <v>20</v>
      </c>
      <c r="E6" s="9">
        <v>8.44</v>
      </c>
      <c r="F6" s="10">
        <v>1.3</v>
      </c>
      <c r="G6" s="10">
        <v>0.9</v>
      </c>
      <c r="H6" s="10">
        <v>7.4</v>
      </c>
      <c r="I6" s="11">
        <v>128.6</v>
      </c>
      <c r="J6" s="1"/>
    </row>
    <row r="7" spans="1:10" s="61" customFormat="1" ht="19.5" x14ac:dyDescent="0.3">
      <c r="A7" s="70"/>
      <c r="B7" s="73" t="s">
        <v>47</v>
      </c>
      <c r="C7" s="57" t="s">
        <v>48</v>
      </c>
      <c r="D7" s="8" t="s">
        <v>49</v>
      </c>
      <c r="E7" s="66">
        <f>8+5.4</f>
        <v>13.4</v>
      </c>
      <c r="F7" s="10">
        <v>1.5</v>
      </c>
      <c r="G7" s="10">
        <v>0.1</v>
      </c>
      <c r="H7" s="10">
        <v>3.8</v>
      </c>
      <c r="I7" s="11">
        <v>21.9</v>
      </c>
      <c r="J7" s="1"/>
    </row>
    <row r="8" spans="1:10" s="61" customFormat="1" ht="19.5" x14ac:dyDescent="0.3">
      <c r="A8" s="72"/>
      <c r="B8" s="73" t="s">
        <v>35</v>
      </c>
      <c r="C8" s="57" t="s">
        <v>36</v>
      </c>
      <c r="D8" s="8" t="s">
        <v>50</v>
      </c>
      <c r="E8" s="9">
        <f>23.4-1.27</f>
        <v>22.13</v>
      </c>
      <c r="F8" s="10">
        <v>0.15</v>
      </c>
      <c r="G8" s="10">
        <f>3.2*1.5</f>
        <v>4.8000000000000007</v>
      </c>
      <c r="H8" s="10">
        <v>0.15</v>
      </c>
      <c r="I8" s="11">
        <f>66.1*1.5</f>
        <v>99.149999999999991</v>
      </c>
      <c r="J8" s="1"/>
    </row>
    <row r="9" spans="1:10" s="61" customFormat="1" ht="20.25" thickBot="1" x14ac:dyDescent="0.35">
      <c r="A9" s="54"/>
      <c r="B9" s="55"/>
      <c r="C9" s="58"/>
      <c r="D9" s="36"/>
      <c r="E9" s="16"/>
      <c r="F9" s="13"/>
      <c r="G9" s="13"/>
      <c r="H9" s="13"/>
      <c r="I9" s="14"/>
      <c r="J9" s="15"/>
    </row>
    <row r="10" spans="1:10" s="61" customFormat="1" ht="20.25" thickBot="1" x14ac:dyDescent="0.35">
      <c r="A10" s="68" t="s">
        <v>21</v>
      </c>
      <c r="B10" s="69"/>
      <c r="C10" s="44"/>
      <c r="D10" s="45"/>
      <c r="E10" s="25">
        <f>SUM(E4:E9)</f>
        <v>129.4</v>
      </c>
      <c r="F10" s="46">
        <f>SUM(F4:F9)</f>
        <v>17.52</v>
      </c>
      <c r="G10" s="46">
        <f t="shared" ref="G10:I10" si="0">SUM(G4:G9)</f>
        <v>20.8</v>
      </c>
      <c r="H10" s="46">
        <f t="shared" si="0"/>
        <v>61.109999999999992</v>
      </c>
      <c r="I10" s="47">
        <f t="shared" si="0"/>
        <v>579.01</v>
      </c>
      <c r="J10" s="4"/>
    </row>
    <row r="11" spans="1:10" s="61" customFormat="1" ht="19.5" x14ac:dyDescent="0.3">
      <c r="A11" s="74" t="s">
        <v>22</v>
      </c>
      <c r="B11" s="75" t="s">
        <v>40</v>
      </c>
      <c r="C11" s="60" t="s">
        <v>51</v>
      </c>
      <c r="D11" s="67" t="s">
        <v>20</v>
      </c>
      <c r="E11" s="5">
        <v>10</v>
      </c>
      <c r="F11" s="6">
        <v>0.3</v>
      </c>
      <c r="G11" s="6">
        <v>0</v>
      </c>
      <c r="H11" s="6">
        <v>1.9</v>
      </c>
      <c r="I11" s="7">
        <v>7</v>
      </c>
      <c r="J11" s="4"/>
    </row>
    <row r="12" spans="1:10" s="61" customFormat="1" ht="37.5" x14ac:dyDescent="0.3">
      <c r="A12" s="76"/>
      <c r="B12" s="77" t="s">
        <v>23</v>
      </c>
      <c r="C12" s="78" t="s">
        <v>52</v>
      </c>
      <c r="D12" s="8" t="s">
        <v>43</v>
      </c>
      <c r="E12" s="9">
        <v>75</v>
      </c>
      <c r="F12" s="10">
        <f>19.5-14.8</f>
        <v>4.6999999999999993</v>
      </c>
      <c r="G12" s="10">
        <f>11-9.5</f>
        <v>1.5</v>
      </c>
      <c r="H12" s="10">
        <v>10</v>
      </c>
      <c r="I12" s="11">
        <v>234</v>
      </c>
      <c r="J12" s="1"/>
    </row>
    <row r="13" spans="1:10" s="61" customFormat="1" ht="19.5" x14ac:dyDescent="0.3">
      <c r="A13" s="70"/>
      <c r="B13" s="71" t="s">
        <v>24</v>
      </c>
      <c r="C13" s="57" t="s">
        <v>53</v>
      </c>
      <c r="D13" s="8" t="s">
        <v>54</v>
      </c>
      <c r="E13" s="9">
        <f>52.6/20*25+6.45+6-8.47</f>
        <v>69.73</v>
      </c>
      <c r="F13" s="64" t="e">
        <f>#REF!/20*25</f>
        <v>#REF!</v>
      </c>
      <c r="G13" s="64" t="e">
        <f>#REF!/20*25-0.1</f>
        <v>#REF!</v>
      </c>
      <c r="H13" s="64" t="e">
        <f t="shared" ref="H13" si="1">#REF!/20*25</f>
        <v>#REF!</v>
      </c>
      <c r="I13" s="65">
        <v>353.25</v>
      </c>
      <c r="J13" s="1"/>
    </row>
    <row r="14" spans="1:10" s="61" customFormat="1" ht="19.5" x14ac:dyDescent="0.3">
      <c r="A14" s="70"/>
      <c r="B14" s="71" t="s">
        <v>18</v>
      </c>
      <c r="C14" s="57" t="s">
        <v>44</v>
      </c>
      <c r="D14" s="8" t="s">
        <v>17</v>
      </c>
      <c r="E14" s="9">
        <v>8</v>
      </c>
      <c r="F14" s="10">
        <v>0.4</v>
      </c>
      <c r="G14" s="10">
        <v>0.1</v>
      </c>
      <c r="H14" s="10">
        <v>11.6</v>
      </c>
      <c r="I14" s="11">
        <v>83.4</v>
      </c>
      <c r="J14" s="1"/>
    </row>
    <row r="15" spans="1:10" s="61" customFormat="1" ht="19.5" x14ac:dyDescent="0.3">
      <c r="A15" s="70"/>
      <c r="B15" s="71" t="s">
        <v>18</v>
      </c>
      <c r="C15" s="57" t="s">
        <v>26</v>
      </c>
      <c r="D15" s="8" t="s">
        <v>27</v>
      </c>
      <c r="E15" s="9">
        <v>6</v>
      </c>
      <c r="F15" s="10">
        <v>3.2</v>
      </c>
      <c r="G15" s="10">
        <v>2.4</v>
      </c>
      <c r="H15" s="10">
        <v>10.1</v>
      </c>
      <c r="I15" s="11">
        <v>132.19999999999999</v>
      </c>
      <c r="J15" s="1"/>
    </row>
    <row r="16" spans="1:10" s="61" customFormat="1" ht="19.5" x14ac:dyDescent="0.3">
      <c r="A16" s="70"/>
      <c r="B16" s="71" t="s">
        <v>25</v>
      </c>
      <c r="C16" s="57" t="s">
        <v>29</v>
      </c>
      <c r="D16" s="8" t="s">
        <v>27</v>
      </c>
      <c r="E16" s="9">
        <v>6</v>
      </c>
      <c r="F16" s="64">
        <v>3</v>
      </c>
      <c r="G16" s="64">
        <v>1.4</v>
      </c>
      <c r="H16" s="64">
        <v>10.6</v>
      </c>
      <c r="I16" s="65">
        <v>113</v>
      </c>
      <c r="J16" s="1"/>
    </row>
    <row r="17" spans="1:10" s="61" customFormat="1" ht="19.5" x14ac:dyDescent="0.3">
      <c r="A17" s="70"/>
      <c r="B17" s="71" t="s">
        <v>28</v>
      </c>
      <c r="C17" s="57" t="s">
        <v>55</v>
      </c>
      <c r="D17" s="8" t="s">
        <v>56</v>
      </c>
      <c r="E17" s="9">
        <v>35</v>
      </c>
      <c r="F17" s="64">
        <v>0.4</v>
      </c>
      <c r="G17" s="64">
        <v>0.4</v>
      </c>
      <c r="H17" s="64">
        <v>9.8000000000000007</v>
      </c>
      <c r="I17" s="65">
        <v>47</v>
      </c>
      <c r="J17" s="15"/>
    </row>
    <row r="18" spans="1:10" s="61" customFormat="1" ht="20.25" thickBot="1" x14ac:dyDescent="0.35">
      <c r="A18" s="54"/>
      <c r="B18" s="79"/>
      <c r="C18" s="59"/>
      <c r="D18" s="12"/>
      <c r="E18" s="16"/>
      <c r="F18" s="13"/>
      <c r="G18" s="13"/>
      <c r="H18" s="13"/>
      <c r="I18" s="14"/>
      <c r="J18" s="1"/>
    </row>
    <row r="19" spans="1:10" s="61" customFormat="1" ht="20.25" thickBot="1" x14ac:dyDescent="0.35">
      <c r="A19" s="68" t="s">
        <v>21</v>
      </c>
      <c r="B19" s="69"/>
      <c r="C19" s="48"/>
      <c r="D19" s="49"/>
      <c r="E19" s="26">
        <f>SUM(E11:E18)</f>
        <v>209.73000000000002</v>
      </c>
      <c r="F19" s="50" t="e">
        <f>SUM(F11:F18)</f>
        <v>#REF!</v>
      </c>
      <c r="G19" s="50" t="e">
        <f>SUM(G11:G18)</f>
        <v>#REF!</v>
      </c>
      <c r="H19" s="50" t="e">
        <f>SUM(H11:H18)</f>
        <v>#REF!</v>
      </c>
      <c r="I19" s="51">
        <f>SUM(I11:I18)</f>
        <v>969.84999999999991</v>
      </c>
      <c r="J19" s="1"/>
    </row>
    <row r="20" spans="1:10" s="61" customFormat="1" ht="19.5" x14ac:dyDescent="0.3">
      <c r="A20" s="53" t="s">
        <v>30</v>
      </c>
      <c r="B20" s="63" t="s">
        <v>18</v>
      </c>
      <c r="C20" s="57" t="s">
        <v>57</v>
      </c>
      <c r="D20" s="8" t="s">
        <v>56</v>
      </c>
      <c r="E20" s="9">
        <v>32</v>
      </c>
      <c r="F20" s="10">
        <v>3</v>
      </c>
      <c r="G20" s="10">
        <v>2.2000000000000002</v>
      </c>
      <c r="H20" s="10">
        <v>22.2</v>
      </c>
      <c r="I20" s="11">
        <v>142</v>
      </c>
      <c r="J20" s="15"/>
    </row>
    <row r="21" spans="1:10" s="61" customFormat="1" ht="19.5" x14ac:dyDescent="0.3">
      <c r="A21" s="70"/>
      <c r="B21" s="71" t="s">
        <v>41</v>
      </c>
      <c r="C21" s="57" t="s">
        <v>58</v>
      </c>
      <c r="D21" s="8" t="s">
        <v>38</v>
      </c>
      <c r="E21" s="9">
        <v>66.599999999999994</v>
      </c>
      <c r="F21" s="64">
        <f>6.5/7*9</f>
        <v>8.3571428571428577</v>
      </c>
      <c r="G21" s="64">
        <f>4.5/7*9</f>
        <v>5.7857142857142865</v>
      </c>
      <c r="H21" s="64">
        <f>31.5/7*9</f>
        <v>40.5</v>
      </c>
      <c r="I21" s="65">
        <f>205/7*9</f>
        <v>263.57142857142856</v>
      </c>
      <c r="J21" s="1"/>
    </row>
    <row r="22" spans="1:10" s="61" customFormat="1" ht="20.25" thickBot="1" x14ac:dyDescent="0.35">
      <c r="A22" s="54"/>
      <c r="B22" s="55"/>
      <c r="C22" s="59"/>
      <c r="D22" s="12"/>
      <c r="E22" s="16"/>
      <c r="F22" s="13"/>
      <c r="G22" s="13"/>
      <c r="H22" s="13"/>
      <c r="I22" s="14"/>
      <c r="J22" s="1"/>
    </row>
    <row r="23" spans="1:10" s="61" customFormat="1" ht="20.25" thickBot="1" x14ac:dyDescent="0.35">
      <c r="A23" s="68" t="s">
        <v>21</v>
      </c>
      <c r="B23" s="69"/>
      <c r="C23" s="48"/>
      <c r="D23" s="49"/>
      <c r="E23" s="26">
        <f>SUM(E20:E22)</f>
        <v>98.6</v>
      </c>
      <c r="F23" s="50">
        <f>SUM(F20:F22)</f>
        <v>11.357142857142858</v>
      </c>
      <c r="G23" s="50">
        <f>SUM(G20:G22)</f>
        <v>7.9857142857142867</v>
      </c>
      <c r="H23" s="50">
        <f>SUM(H20:H22)</f>
        <v>62.7</v>
      </c>
      <c r="I23" s="51">
        <f>SUM(I20:I22)</f>
        <v>405.57142857142856</v>
      </c>
      <c r="J23" s="1"/>
    </row>
    <row r="24" spans="1:10" s="61" customFormat="1" ht="19.5" x14ac:dyDescent="0.3">
      <c r="A24" s="52"/>
      <c r="B24" s="52"/>
      <c r="C24" s="37"/>
      <c r="D24" s="38"/>
      <c r="E24" s="39"/>
      <c r="F24" s="40"/>
      <c r="G24" s="40"/>
      <c r="H24" s="40"/>
      <c r="I24" s="40"/>
      <c r="J24" s="1"/>
    </row>
    <row r="25" spans="1:10" s="61" customFormat="1" ht="19.5" x14ac:dyDescent="0.3">
      <c r="A25" s="52"/>
      <c r="B25" s="52"/>
      <c r="C25" s="37"/>
      <c r="D25" s="38"/>
      <c r="E25" s="39"/>
      <c r="F25" s="40"/>
      <c r="G25" s="40"/>
      <c r="H25" s="40"/>
      <c r="I25" s="40"/>
      <c r="J25" s="1"/>
    </row>
    <row r="26" spans="1:10" ht="18.75" x14ac:dyDescent="0.25">
      <c r="A26" s="18"/>
      <c r="B26" s="18"/>
      <c r="C26" s="19" t="s">
        <v>31</v>
      </c>
      <c r="D26" s="20"/>
      <c r="E26" s="21" t="s">
        <v>32</v>
      </c>
      <c r="F26" s="22"/>
      <c r="G26" s="27"/>
      <c r="H26" s="18"/>
      <c r="I26" s="18"/>
      <c r="J26" s="18"/>
    </row>
    <row r="27" spans="1:10" ht="18.75" x14ac:dyDescent="0.25">
      <c r="A27" s="18"/>
      <c r="B27" s="18"/>
      <c r="C27" s="19"/>
      <c r="D27" s="20"/>
      <c r="E27" s="21"/>
      <c r="F27" s="22"/>
      <c r="G27" s="18"/>
      <c r="H27" s="18"/>
      <c r="I27" s="18"/>
      <c r="J27" s="18"/>
    </row>
    <row r="28" spans="1:10" ht="18.75" x14ac:dyDescent="0.25">
      <c r="A28" s="18"/>
      <c r="B28" s="18"/>
      <c r="C28" s="23" t="s">
        <v>33</v>
      </c>
      <c r="D28" s="24"/>
      <c r="E28" s="30" t="s">
        <v>34</v>
      </c>
      <c r="F28" s="22"/>
      <c r="G28" s="18"/>
      <c r="H28" s="18"/>
      <c r="I28" s="18"/>
      <c r="J28" s="18"/>
    </row>
    <row r="29" spans="1:10" x14ac:dyDescent="0.25">
      <c r="A29" s="31"/>
      <c r="B29" s="33"/>
      <c r="C29" s="34"/>
      <c r="D29" s="35"/>
      <c r="E29" s="32"/>
      <c r="F29" s="32"/>
      <c r="G29" s="32"/>
      <c r="H29" s="32"/>
      <c r="I29" s="32"/>
      <c r="J29" s="28"/>
    </row>
    <row r="30" spans="1:10" x14ac:dyDescent="0.25">
      <c r="A30" s="31"/>
      <c r="B30" s="33"/>
      <c r="C30" s="34"/>
      <c r="D30" s="35"/>
      <c r="E30" s="32"/>
      <c r="F30" s="32"/>
      <c r="G30" s="32"/>
      <c r="H30" s="32"/>
      <c r="I30" s="32"/>
      <c r="J30" s="28"/>
    </row>
    <row r="31" spans="1:10" x14ac:dyDescent="0.25">
      <c r="A31" s="29"/>
      <c r="B31" s="33"/>
      <c r="C31" s="34"/>
      <c r="D31" s="35"/>
      <c r="E31" s="29"/>
      <c r="F31" s="29"/>
      <c r="G31" s="29"/>
      <c r="H31" s="29"/>
      <c r="I31" s="29"/>
      <c r="J31" s="28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2021-12-15T19:47:14Z</dcterms:modified>
</cp:coreProperties>
</file>