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240" yWindow="105" windowWidth="14805" windowHeight="8010"/>
  </bookViews>
  <sheets>
    <sheet name="food1" sheetId="22" r:id="rId1"/>
    <sheet name="food2" sheetId="21" r:id="rId2"/>
  </sheets>
  <calcPr calcId="152511"/>
</workbook>
</file>

<file path=xl/calcChain.xml><?xml version="1.0" encoding="utf-8"?>
<calcChain xmlns="http://schemas.openxmlformats.org/spreadsheetml/2006/main">
  <c r="E22" i="21" l="1"/>
  <c r="I20" i="21"/>
  <c r="I22" i="21" s="1"/>
  <c r="H20" i="21"/>
  <c r="H22" i="21" s="1"/>
  <c r="G20" i="21"/>
  <c r="G22" i="21" s="1"/>
  <c r="F20" i="21"/>
  <c r="F22" i="21" s="1"/>
  <c r="I17" i="21"/>
  <c r="H17" i="21"/>
  <c r="G17" i="21"/>
  <c r="F17" i="21"/>
  <c r="I16" i="21"/>
  <c r="I18" i="21" s="1"/>
  <c r="H16" i="21"/>
  <c r="H18" i="21" s="1"/>
  <c r="G16" i="21"/>
  <c r="G18" i="21" s="1"/>
  <c r="F16" i="21"/>
  <c r="F18" i="21" s="1"/>
  <c r="E14" i="21"/>
  <c r="E13" i="21"/>
  <c r="E11" i="21"/>
  <c r="E18" i="21" s="1"/>
  <c r="H8" i="21"/>
  <c r="E8" i="21"/>
  <c r="I7" i="21"/>
  <c r="H7" i="21"/>
  <c r="G7" i="21"/>
  <c r="F7" i="21"/>
  <c r="I4" i="21"/>
  <c r="I10" i="21" s="1"/>
  <c r="H4" i="21"/>
  <c r="H10" i="21" s="1"/>
  <c r="G4" i="21"/>
  <c r="G10" i="21" s="1"/>
  <c r="F4" i="21"/>
  <c r="F10" i="21" s="1"/>
  <c r="E4" i="21"/>
  <c r="E10" i="21" s="1"/>
  <c r="I22" i="22"/>
  <c r="H22" i="22"/>
  <c r="G22" i="22"/>
  <c r="F22" i="22"/>
  <c r="E22" i="22"/>
  <c r="I18" i="22"/>
  <c r="G18" i="22"/>
  <c r="I17" i="22"/>
  <c r="H17" i="22"/>
  <c r="G17" i="22"/>
  <c r="F17" i="22"/>
  <c r="I16" i="22"/>
  <c r="H16" i="22"/>
  <c r="H18" i="22" s="1"/>
  <c r="G16" i="22"/>
  <c r="F16" i="22"/>
  <c r="F18" i="22" s="1"/>
  <c r="E13" i="22"/>
  <c r="E11" i="22"/>
  <c r="E18" i="22" s="1"/>
  <c r="H10" i="22"/>
  <c r="F10" i="22"/>
  <c r="I7" i="22"/>
  <c r="H7" i="22"/>
  <c r="G7" i="22"/>
  <c r="F7" i="22"/>
  <c r="I4" i="22"/>
  <c r="I10" i="22" s="1"/>
  <c r="H4" i="22"/>
  <c r="G4" i="22"/>
  <c r="G10" i="22" s="1"/>
  <c r="F4" i="22"/>
  <c r="E4" i="22"/>
  <c r="E10" i="22" s="1"/>
  <c r="I1" i="21" l="1"/>
</calcChain>
</file>

<file path=xl/sharedStrings.xml><?xml version="1.0" encoding="utf-8"?>
<sst xmlns="http://schemas.openxmlformats.org/spreadsheetml/2006/main" count="129" uniqueCount="63">
  <si>
    <t>Школа</t>
  </si>
  <si>
    <t>Возвраст</t>
  </si>
  <si>
    <t>7-11 лет</t>
  </si>
  <si>
    <t>Дата</t>
  </si>
  <si>
    <t>12 и старше</t>
  </si>
  <si>
    <t>КГОБУ "Петропавловск-Камчатская школа № 2"</t>
  </si>
  <si>
    <t>Прием пищи</t>
  </si>
  <si>
    <t>Раздел</t>
  </si>
  <si>
    <t>Блюдо</t>
  </si>
  <si>
    <t>Выход, г</t>
  </si>
  <si>
    <t>Цена</t>
  </si>
  <si>
    <t>Белки</t>
  </si>
  <si>
    <t>Жиры</t>
  </si>
  <si>
    <t>Углеводы</t>
  </si>
  <si>
    <t>Калорийность</t>
  </si>
  <si>
    <t>Завтрак</t>
  </si>
  <si>
    <t>гор.блюдо</t>
  </si>
  <si>
    <t>1/200</t>
  </si>
  <si>
    <t>напиток</t>
  </si>
  <si>
    <t>хлеб</t>
  </si>
  <si>
    <t>Батон</t>
  </si>
  <si>
    <t>1/30</t>
  </si>
  <si>
    <t>Итого:</t>
  </si>
  <si>
    <t>Обед</t>
  </si>
  <si>
    <t>салат</t>
  </si>
  <si>
    <t>1 блюдо</t>
  </si>
  <si>
    <t>2 блюдо</t>
  </si>
  <si>
    <t>хлеб бел.</t>
  </si>
  <si>
    <t>Хлеб пшеничный</t>
  </si>
  <si>
    <t>0,030</t>
  </si>
  <si>
    <t>хлеб черн.</t>
  </si>
  <si>
    <t>Хлеб ржано-пшеничный</t>
  </si>
  <si>
    <t>Полдник</t>
  </si>
  <si>
    <t>1 шт</t>
  </si>
  <si>
    <t>Бухгалтер</t>
  </si>
  <si>
    <t>Гудым Д.С.</t>
  </si>
  <si>
    <t>Зав.производством</t>
  </si>
  <si>
    <t>Мустафаева Н.В.</t>
  </si>
  <si>
    <t>Сок 0,2</t>
  </si>
  <si>
    <t>1/50</t>
  </si>
  <si>
    <t>гарнир</t>
  </si>
  <si>
    <t>250/10</t>
  </si>
  <si>
    <t>1/100</t>
  </si>
  <si>
    <t>1/150</t>
  </si>
  <si>
    <t>180/10</t>
  </si>
  <si>
    <t>Компот из сухофруктов</t>
  </si>
  <si>
    <t>Запеканка творожная</t>
  </si>
  <si>
    <t xml:space="preserve">Чай с сахаром </t>
  </si>
  <si>
    <t>Салат из моркови с сахаром, м/р</t>
  </si>
  <si>
    <t>масло</t>
  </si>
  <si>
    <t>Масло сливочное</t>
  </si>
  <si>
    <t>1/15</t>
  </si>
  <si>
    <t>Подгарнировка</t>
  </si>
  <si>
    <t>Огурец консервированный</t>
  </si>
  <si>
    <t>Рассольник ленинградский на курином бульоне</t>
  </si>
  <si>
    <t>Печень тушеная в соусе</t>
  </si>
  <si>
    <t>50/50</t>
  </si>
  <si>
    <t>Каша гречневая рассыпчатая</t>
  </si>
  <si>
    <t>Каша гречневая рассыпчатая с м/сл</t>
  </si>
  <si>
    <t>вафли</t>
  </si>
  <si>
    <t>Вафли</t>
  </si>
  <si>
    <t>1/45</t>
  </si>
  <si>
    <t>1/60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</si>
</sst>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63">
    <xf numFmtId="0" fontId="0" fillId="0" borderId="0"/>
    <xf numFmtId="0" fontId="60" fillId="0" borderId="0"/>
    <xf numFmtId="0" fontId="64" fillId="0" borderId="0"/>
    <xf numFmtId="0" fontId="66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90">
    <xf numFmtId="0" fontId="0" fillId="0" borderId="0" xfId="0"/>
    <xf numFmtId="0" fontId="61" fillId="0" borderId="0" xfId="0" applyFont="1" applyFill="1"/>
    <xf numFmtId="0" fontId="61" fillId="0" borderId="4" xfId="0" applyFont="1" applyFill="1" applyBorder="1"/>
    <xf numFmtId="14" fontId="61" fillId="0" borderId="4" xfId="0" applyNumberFormat="1" applyFont="1" applyFill="1" applyBorder="1" applyAlignment="1" applyProtection="1">
      <alignment vertical="center"/>
      <protection locked="0"/>
    </xf>
    <xf numFmtId="0" fontId="61" fillId="0" borderId="0" xfId="0" applyFont="1" applyFill="1" applyAlignment="1">
      <alignment vertical="center"/>
    </xf>
    <xf numFmtId="4" fontId="63" fillId="0" borderId="6" xfId="1" applyNumberFormat="1" applyFont="1" applyFill="1" applyBorder="1" applyAlignment="1">
      <alignment horizontal="center" vertical="center" wrapText="1"/>
    </xf>
    <xf numFmtId="4" fontId="62" fillId="0" borderId="6" xfId="1" applyNumberFormat="1" applyFont="1" applyBorder="1" applyAlignment="1">
      <alignment horizontal="center" vertical="center" wrapText="1"/>
    </xf>
    <xf numFmtId="4" fontId="62" fillId="0" borderId="7" xfId="1" applyNumberFormat="1" applyFont="1" applyBorder="1" applyAlignment="1">
      <alignment horizontal="center" vertical="center" wrapText="1"/>
    </xf>
    <xf numFmtId="49" fontId="62" fillId="0" borderId="4" xfId="1" applyNumberFormat="1" applyFont="1" applyFill="1" applyBorder="1" applyAlignment="1">
      <alignment horizontal="center" vertical="center" wrapText="1"/>
    </xf>
    <xf numFmtId="4" fontId="63" fillId="0" borderId="4" xfId="1" applyNumberFormat="1" applyFont="1" applyFill="1" applyBorder="1" applyAlignment="1">
      <alignment horizontal="center" vertical="center" wrapText="1"/>
    </xf>
    <xf numFmtId="4" fontId="62" fillId="0" borderId="4" xfId="1" applyNumberFormat="1" applyFont="1" applyBorder="1" applyAlignment="1">
      <alignment horizontal="center" vertical="center" wrapText="1"/>
    </xf>
    <xf numFmtId="4" fontId="62" fillId="0" borderId="8" xfId="1" applyNumberFormat="1" applyFont="1" applyBorder="1" applyAlignment="1">
      <alignment horizontal="center" vertical="center" wrapText="1"/>
    </xf>
    <xf numFmtId="4" fontId="62" fillId="0" borderId="4" xfId="1" applyNumberFormat="1" applyFont="1" applyFill="1" applyBorder="1" applyAlignment="1">
      <alignment horizontal="center" vertical="center" wrapText="1"/>
    </xf>
    <xf numFmtId="4" fontId="62" fillId="0" borderId="8" xfId="1" applyNumberFormat="1" applyFont="1" applyFill="1" applyBorder="1" applyAlignment="1">
      <alignment horizontal="center" vertical="center" wrapText="1"/>
    </xf>
    <xf numFmtId="49" fontId="62" fillId="0" borderId="10" xfId="1" applyNumberFormat="1" applyFont="1" applyFill="1" applyBorder="1" applyAlignment="1">
      <alignment horizontal="center" vertical="center" wrapText="1"/>
    </xf>
    <xf numFmtId="4" fontId="62" fillId="0" borderId="10" xfId="1" applyNumberFormat="1" applyFont="1" applyFill="1" applyBorder="1" applyAlignment="1">
      <alignment horizontal="center" vertical="center" wrapText="1"/>
    </xf>
    <xf numFmtId="4" fontId="62" fillId="0" borderId="11" xfId="1" applyNumberFormat="1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center" vertical="center"/>
    </xf>
    <xf numFmtId="4" fontId="63" fillId="0" borderId="10" xfId="1" applyNumberFormat="1" applyFont="1" applyFill="1" applyBorder="1" applyAlignment="1">
      <alignment horizontal="center" vertical="center" wrapText="1"/>
    </xf>
    <xf numFmtId="49" fontId="62" fillId="0" borderId="6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65" fillId="0" borderId="0" xfId="3" applyNumberFormat="1" applyFont="1" applyBorder="1" applyAlignment="1">
      <alignment horizontal="right" vertical="center"/>
    </xf>
    <xf numFmtId="0" fontId="65" fillId="0" borderId="0" xfId="3" applyNumberFormat="1" applyFont="1" applyBorder="1" applyAlignment="1">
      <alignment horizontal="center" vertical="center"/>
    </xf>
    <xf numFmtId="0" fontId="65" fillId="0" borderId="0" xfId="3" applyNumberFormat="1" applyFont="1" applyBorder="1" applyAlignment="1">
      <alignment vertical="center"/>
    </xf>
    <xf numFmtId="0" fontId="65" fillId="0" borderId="0" xfId="3" applyNumberFormat="1" applyFont="1" applyFill="1" applyBorder="1" applyAlignment="1">
      <alignment vertical="center"/>
    </xf>
    <xf numFmtId="0" fontId="65" fillId="0" borderId="0" xfId="3" applyNumberFormat="1" applyFont="1" applyFill="1" applyBorder="1" applyAlignment="1">
      <alignment horizontal="right" vertical="center"/>
    </xf>
    <xf numFmtId="0" fontId="65" fillId="0" borderId="0" xfId="3" applyNumberFormat="1" applyFont="1" applyFill="1" applyBorder="1" applyAlignment="1">
      <alignment horizontal="center" vertical="center"/>
    </xf>
    <xf numFmtId="4" fontId="63" fillId="0" borderId="21" xfId="1" applyNumberFormat="1" applyFont="1" applyFill="1" applyBorder="1" applyAlignment="1">
      <alignment horizontal="center" vertical="center" wrapText="1"/>
    </xf>
    <xf numFmtId="4" fontId="63" fillId="0" borderId="13" xfId="1" applyNumberFormat="1" applyFont="1" applyFill="1" applyBorder="1" applyAlignment="1">
      <alignment horizontal="center" vertical="center" wrapText="1"/>
    </xf>
    <xf numFmtId="4" fontId="0" fillId="0" borderId="0" xfId="0" applyNumberFormat="1" applyFill="1"/>
    <xf numFmtId="0" fontId="67" fillId="0" borderId="0" xfId="0" applyFont="1"/>
    <xf numFmtId="0" fontId="67" fillId="0" borderId="0" xfId="0" applyFont="1" applyBorder="1"/>
    <xf numFmtId="4" fontId="62" fillId="0" borderId="10" xfId="1" applyNumberFormat="1" applyFont="1" applyBorder="1" applyAlignment="1">
      <alignment horizontal="center" vertical="center" wrapText="1"/>
    </xf>
    <xf numFmtId="4" fontId="62" fillId="0" borderId="11" xfId="1" applyNumberFormat="1" applyFont="1" applyBorder="1" applyAlignment="1">
      <alignment horizontal="center" vertical="center" wrapText="1"/>
    </xf>
    <xf numFmtId="0" fontId="65" fillId="0" borderId="0" xfId="21" applyNumberFormat="1" applyFont="1" applyFill="1" applyBorder="1" applyAlignment="1" applyProtection="1">
      <alignment vertical="center"/>
    </xf>
    <xf numFmtId="0" fontId="68" fillId="0" borderId="0" xfId="21" applyNumberFormat="1" applyFont="1" applyBorder="1" applyAlignment="1" applyProtection="1"/>
    <xf numFmtId="2" fontId="69" fillId="0" borderId="0" xfId="21" applyNumberFormat="1" applyFont="1" applyFill="1" applyBorder="1" applyAlignment="1" applyProtection="1">
      <alignment horizontal="center"/>
    </xf>
    <xf numFmtId="0" fontId="68" fillId="0" borderId="0" xfId="21" applyNumberFormat="1" applyFont="1" applyBorder="1" applyAlignment="1" applyProtection="1">
      <alignment horizontal="right" vertical="center"/>
    </xf>
    <xf numFmtId="0" fontId="68" fillId="0" borderId="0" xfId="21" applyNumberFormat="1" applyFont="1" applyBorder="1" applyAlignment="1" applyProtection="1">
      <alignment vertical="center"/>
    </xf>
    <xf numFmtId="0" fontId="68" fillId="0" borderId="0" xfId="21" applyNumberFormat="1" applyFont="1" applyFill="1" applyBorder="1" applyAlignment="1" applyProtection="1">
      <alignment vertical="center"/>
    </xf>
    <xf numFmtId="49" fontId="62" fillId="0" borderId="10" xfId="2" applyNumberFormat="1" applyFont="1" applyFill="1" applyBorder="1" applyAlignment="1" applyProtection="1">
      <alignment horizontal="center" vertical="center" wrapText="1"/>
      <protection locked="0"/>
    </xf>
    <xf numFmtId="0" fontId="61" fillId="0" borderId="0" xfId="0" applyFont="1" applyFill="1" applyBorder="1" applyAlignment="1" applyProtection="1">
      <alignment horizontal="center" vertical="center" wrapText="1"/>
      <protection locked="0"/>
    </xf>
    <xf numFmtId="1" fontId="61" fillId="0" borderId="0" xfId="0" applyNumberFormat="1" applyFont="1" applyFill="1" applyBorder="1" applyAlignment="1" applyProtection="1">
      <alignment horizontal="center" vertical="center"/>
      <protection locked="0"/>
    </xf>
    <xf numFmtId="4" fontId="63" fillId="0" borderId="0" xfId="1" applyNumberFormat="1" applyFont="1" applyFill="1" applyBorder="1" applyAlignment="1">
      <alignment horizontal="center" vertical="center" wrapText="1"/>
    </xf>
    <xf numFmtId="2" fontId="61" fillId="0" borderId="0" xfId="0" applyNumberFormat="1" applyFont="1" applyFill="1" applyBorder="1" applyAlignment="1" applyProtection="1">
      <alignment horizontal="center" vertical="center"/>
      <protection locked="0"/>
    </xf>
    <xf numFmtId="0" fontId="62" fillId="0" borderId="18" xfId="0" applyFont="1" applyFill="1" applyBorder="1" applyAlignment="1">
      <alignment horizontal="center" vertical="center"/>
    </xf>
    <xf numFmtId="0" fontId="62" fillId="0" borderId="19" xfId="0" applyFont="1" applyFill="1" applyBorder="1" applyAlignment="1">
      <alignment horizontal="center" vertical="center"/>
    </xf>
    <xf numFmtId="0" fontId="62" fillId="0" borderId="20" xfId="0" applyFont="1" applyFill="1" applyBorder="1" applyAlignment="1">
      <alignment horizontal="center" vertical="center"/>
    </xf>
    <xf numFmtId="0" fontId="62" fillId="0" borderId="21" xfId="0" applyFont="1" applyFill="1" applyBorder="1" applyAlignment="1" applyProtection="1">
      <alignment horizontal="center" vertical="center" wrapText="1"/>
      <protection locked="0"/>
    </xf>
    <xf numFmtId="49" fontId="62" fillId="0" borderId="21" xfId="0" applyNumberFormat="1" applyFont="1" applyFill="1" applyBorder="1" applyAlignment="1" applyProtection="1">
      <alignment horizontal="center" vertical="center"/>
      <protection locked="0"/>
    </xf>
    <xf numFmtId="2" fontId="62" fillId="0" borderId="21" xfId="0" applyNumberFormat="1" applyFont="1" applyFill="1" applyBorder="1" applyAlignment="1" applyProtection="1">
      <alignment horizontal="center" vertical="center"/>
      <protection locked="0"/>
    </xf>
    <xf numFmtId="2" fontId="62" fillId="0" borderId="22" xfId="0" applyNumberFormat="1" applyFont="1" applyFill="1" applyBorder="1" applyAlignment="1" applyProtection="1">
      <alignment horizontal="center" vertical="center"/>
      <protection locked="0"/>
    </xf>
    <xf numFmtId="0" fontId="62" fillId="0" borderId="13" xfId="0" applyFont="1" applyFill="1" applyBorder="1" applyAlignment="1" applyProtection="1">
      <alignment horizontal="center" vertical="center" wrapText="1"/>
      <protection locked="0"/>
    </xf>
    <xf numFmtId="49" fontId="62" fillId="0" borderId="13" xfId="0" applyNumberFormat="1" applyFont="1" applyFill="1" applyBorder="1" applyAlignment="1" applyProtection="1">
      <alignment horizontal="center" vertical="center"/>
      <protection locked="0"/>
    </xf>
    <xf numFmtId="2" fontId="62" fillId="0" borderId="13" xfId="0" applyNumberFormat="1" applyFont="1" applyFill="1" applyBorder="1" applyAlignment="1" applyProtection="1">
      <alignment horizontal="center" vertical="center"/>
      <protection locked="0"/>
    </xf>
    <xf numFmtId="2" fontId="62" fillId="0" borderId="14" xfId="0" applyNumberFormat="1" applyFont="1" applyFill="1" applyBorder="1" applyAlignment="1" applyProtection="1">
      <alignment horizontal="center" vertical="center"/>
      <protection locked="0"/>
    </xf>
    <xf numFmtId="1" fontId="62" fillId="0" borderId="13" xfId="0" applyNumberFormat="1" applyFont="1" applyFill="1" applyBorder="1" applyAlignment="1" applyProtection="1">
      <alignment horizontal="center" vertical="center"/>
      <protection locked="0"/>
    </xf>
    <xf numFmtId="0" fontId="62" fillId="0" borderId="5" xfId="0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62" fillId="0" borderId="9" xfId="0" applyFont="1" applyFill="1" applyBorder="1" applyAlignment="1">
      <alignment vertical="center"/>
    </xf>
    <xf numFmtId="0" fontId="62" fillId="0" borderId="12" xfId="0" applyFont="1" applyFill="1" applyBorder="1" applyAlignment="1">
      <alignment vertical="center"/>
    </xf>
    <xf numFmtId="0" fontId="62" fillId="0" borderId="15" xfId="0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horizontal="center"/>
    </xf>
    <xf numFmtId="0" fontId="62" fillId="0" borderId="4" xfId="0" applyFont="1" applyFill="1" applyBorder="1" applyAlignment="1">
      <alignment horizontal="center"/>
    </xf>
    <xf numFmtId="0" fontId="62" fillId="0" borderId="17" xfId="0" applyFont="1" applyFill="1" applyBorder="1" applyAlignment="1">
      <alignment horizontal="center" vertical="center"/>
    </xf>
    <xf numFmtId="0" fontId="62" fillId="0" borderId="10" xfId="0" applyFont="1" applyFill="1" applyBorder="1" applyAlignment="1" applyProtection="1">
      <alignment horizontal="center" vertical="center"/>
      <protection locked="0"/>
    </xf>
    <xf numFmtId="0" fontId="62" fillId="0" borderId="4" xfId="0" applyFont="1" applyFill="1" applyBorder="1" applyAlignment="1">
      <alignment horizontal="center" vertical="center"/>
    </xf>
    <xf numFmtId="0" fontId="62" fillId="0" borderId="6" xfId="0" applyFont="1" applyFill="1" applyBorder="1" applyAlignment="1" applyProtection="1">
      <alignment horizontal="center" vertical="center"/>
      <protection locked="0"/>
    </xf>
    <xf numFmtId="0" fontId="62" fillId="0" borderId="4" xfId="1" applyFont="1" applyFill="1" applyBorder="1" applyAlignment="1">
      <alignment horizontal="center" vertical="center" wrapText="1"/>
    </xf>
    <xf numFmtId="0" fontId="65" fillId="0" borderId="10" xfId="2" applyFont="1" applyFill="1" applyBorder="1" applyAlignment="1" applyProtection="1">
      <alignment horizontal="center" vertical="center" wrapText="1"/>
      <protection locked="0"/>
    </xf>
    <xf numFmtId="0" fontId="62" fillId="0" borderId="10" xfId="1" applyFont="1" applyFill="1" applyBorder="1" applyAlignment="1">
      <alignment horizontal="center" vertical="center" wrapText="1"/>
    </xf>
    <xf numFmtId="0" fontId="65" fillId="0" borderId="6" xfId="2" applyFont="1" applyFill="1" applyBorder="1" applyAlignment="1" applyProtection="1">
      <alignment horizontal="center" vertical="center" wrapText="1"/>
      <protection locked="0"/>
    </xf>
    <xf numFmtId="0" fontId="61" fillId="0" borderId="0" xfId="0" applyFont="1"/>
    <xf numFmtId="0" fontId="62" fillId="0" borderId="10" xfId="0" applyFont="1" applyFill="1" applyBorder="1" applyAlignment="1" applyProtection="1">
      <alignment horizontal="center"/>
      <protection locked="0"/>
    </xf>
    <xf numFmtId="4" fontId="61" fillId="0" borderId="0" xfId="0" applyNumberFormat="1" applyFont="1" applyFill="1"/>
    <xf numFmtId="0" fontId="62" fillId="0" borderId="6" xfId="1" applyFont="1" applyFill="1" applyBorder="1" applyAlignment="1">
      <alignment horizontal="center" vertical="center" wrapText="1"/>
    </xf>
    <xf numFmtId="49" fontId="62" fillId="0" borderId="6" xfId="1" applyNumberFormat="1" applyFont="1" applyFill="1" applyBorder="1" applyAlignment="1">
      <alignment horizontal="center" vertical="center" wrapText="1"/>
    </xf>
    <xf numFmtId="4" fontId="62" fillId="0" borderId="6" xfId="1" applyNumberFormat="1" applyFont="1" applyFill="1" applyBorder="1" applyAlignment="1">
      <alignment horizontal="center" vertical="center" wrapText="1"/>
    </xf>
    <xf numFmtId="0" fontId="62" fillId="0" borderId="5" xfId="0" applyFont="1" applyFill="1" applyBorder="1" applyAlignment="1">
      <alignment horizontal="center"/>
    </xf>
    <xf numFmtId="0" fontId="62" fillId="0" borderId="4" xfId="0" applyFont="1" applyFill="1" applyBorder="1" applyAlignment="1" applyProtection="1">
      <alignment horizontal="center"/>
      <protection locked="0"/>
    </xf>
    <xf numFmtId="49" fontId="62" fillId="0" borderId="19" xfId="2" applyNumberFormat="1" applyFont="1" applyFill="1" applyBorder="1" applyAlignment="1" applyProtection="1">
      <alignment horizontal="center" vertical="center" wrapText="1"/>
      <protection locked="0"/>
    </xf>
    <xf numFmtId="0" fontId="62" fillId="0" borderId="16" xfId="0" applyFont="1" applyFill="1" applyBorder="1" applyAlignment="1">
      <alignment horizontal="center" vertical="center"/>
    </xf>
    <xf numFmtId="0" fontId="62" fillId="0" borderId="17" xfId="0" applyFont="1" applyFill="1" applyBorder="1" applyAlignment="1">
      <alignment horizontal="center"/>
    </xf>
    <xf numFmtId="0" fontId="62" fillId="0" borderId="10" xfId="0" applyFont="1" applyFill="1" applyBorder="1" applyAlignment="1">
      <alignment horizontal="center"/>
    </xf>
    <xf numFmtId="0" fontId="61" fillId="0" borderId="16" xfId="0" applyFont="1" applyFill="1" applyBorder="1" applyAlignment="1">
      <alignment vertical="center"/>
    </xf>
    <xf numFmtId="0" fontId="70" fillId="0" borderId="0" xfId="0" applyFont="1" applyFill="1" applyAlignment="1">
      <alignment vertical="center"/>
    </xf>
    <xf numFmtId="4" fontId="62" fillId="0" borderId="7" xfId="1" applyNumberFormat="1" applyFont="1" applyFill="1" applyBorder="1" applyAlignment="1">
      <alignment horizontal="center" vertical="center" wrapText="1"/>
    </xf>
    <xf numFmtId="2" fontId="61" fillId="0" borderId="1" xfId="0" applyNumberFormat="1" applyFont="1" applyFill="1" applyBorder="1" applyAlignment="1" applyProtection="1">
      <alignment horizontal="center"/>
      <protection locked="0"/>
    </xf>
    <xf numFmtId="2" fontId="61" fillId="0" borderId="2" xfId="0" applyNumberFormat="1" applyFont="1" applyFill="1" applyBorder="1" applyAlignment="1" applyProtection="1">
      <alignment horizontal="center"/>
      <protection locked="0"/>
    </xf>
    <xf numFmtId="2" fontId="61" fillId="0" borderId="3" xfId="0" applyNumberFormat="1" applyFont="1" applyFill="1" applyBorder="1" applyAlignment="1" applyProtection="1">
      <alignment horizontal="center"/>
      <protection locked="0"/>
    </xf>
  </cellXfs>
  <cellStyles count="63">
    <cellStyle name="Обычный" xfId="0" builtinId="0"/>
    <cellStyle name="Обычный 2 2" xfId="3"/>
    <cellStyle name="Обычный 2 3" xfId="2"/>
    <cellStyle name="Обычный 2 4" xfId="1"/>
    <cellStyle name="Обычный 2 4 3 2" xfId="4"/>
    <cellStyle name="Обычный 2 4 3 2 10" xfId="13"/>
    <cellStyle name="Обычный 2 4 3 2 11" xfId="14"/>
    <cellStyle name="Обычный 2 4 3 2 12" xfId="15"/>
    <cellStyle name="Обычный 2 4 3 2 12 2" xfId="16"/>
    <cellStyle name="Обычный 2 4 3 2 13" xfId="17"/>
    <cellStyle name="Обычный 2 4 3 2 14" xfId="18"/>
    <cellStyle name="Обычный 2 4 3 2 15" xfId="19"/>
    <cellStyle name="Обычный 2 4 3 2 16" xfId="20"/>
    <cellStyle name="Обычный 2 4 3 2 17" xfId="21"/>
    <cellStyle name="Обычный 2 4 3 2 18" xfId="22"/>
    <cellStyle name="Обычный 2 4 3 2 19" xfId="23"/>
    <cellStyle name="Обычный 2 4 3 2 2" xfId="5"/>
    <cellStyle name="Обычный 2 4 3 2 2 10" xfId="61"/>
    <cellStyle name="Обычный 2 4 3 2 2 11" xfId="62"/>
    <cellStyle name="Обычный 2 4 3 2 2 2" xfId="53"/>
    <cellStyle name="Обычный 2 4 3 2 2 3" xfId="54"/>
    <cellStyle name="Обычный 2 4 3 2 2 4" xfId="55"/>
    <cellStyle name="Обычный 2 4 3 2 2 5" xfId="56"/>
    <cellStyle name="Обычный 2 4 3 2 2 6" xfId="57"/>
    <cellStyle name="Обычный 2 4 3 2 2 7" xfId="58"/>
    <cellStyle name="Обычный 2 4 3 2 2 8" xfId="59"/>
    <cellStyle name="Обычный 2 4 3 2 2 9" xfId="60"/>
    <cellStyle name="Обычный 2 4 3 2 20" xfId="24"/>
    <cellStyle name="Обычный 2 4 3 2 21" xfId="25"/>
    <cellStyle name="Обычный 2 4 3 2 22" xfId="26"/>
    <cellStyle name="Обычный 2 4 3 2 23" xfId="27"/>
    <cellStyle name="Обычный 2 4 3 2 24" xfId="28"/>
    <cellStyle name="Обычный 2 4 3 2 25" xfId="29"/>
    <cellStyle name="Обычный 2 4 3 2 26" xfId="30"/>
    <cellStyle name="Обычный 2 4 3 2 27" xfId="31"/>
    <cellStyle name="Обычный 2 4 3 2 28" xfId="32"/>
    <cellStyle name="Обычный 2 4 3 2 29" xfId="33"/>
    <cellStyle name="Обычный 2 4 3 2 3" xfId="6"/>
    <cellStyle name="Обычный 2 4 3 2 30" xfId="34"/>
    <cellStyle name="Обычный 2 4 3 2 31" xfId="35"/>
    <cellStyle name="Обычный 2 4 3 2 32" xfId="36"/>
    <cellStyle name="Обычный 2 4 3 2 33" xfId="37"/>
    <cellStyle name="Обычный 2 4 3 2 34" xfId="38"/>
    <cellStyle name="Обычный 2 4 3 2 35" xfId="39"/>
    <cellStyle name="Обычный 2 4 3 2 36" xfId="40"/>
    <cellStyle name="Обычный 2 4 3 2 37" xfId="41"/>
    <cellStyle name="Обычный 2 4 3 2 38" xfId="42"/>
    <cellStyle name="Обычный 2 4 3 2 39" xfId="43"/>
    <cellStyle name="Обычный 2 4 3 2 4" xfId="7"/>
    <cellStyle name="Обычный 2 4 3 2 40" xfId="44"/>
    <cellStyle name="Обычный 2 4 3 2 41" xfId="45"/>
    <cellStyle name="Обычный 2 4 3 2 42" xfId="46"/>
    <cellStyle name="Обычный 2 4 3 2 43" xfId="47"/>
    <cellStyle name="Обычный 2 4 3 2 44" xfId="48"/>
    <cellStyle name="Обычный 2 4 3 2 45" xfId="49"/>
    <cellStyle name="Обычный 2 4 3 2 46" xfId="50"/>
    <cellStyle name="Обычный 2 4 3 2 47" xfId="51"/>
    <cellStyle name="Обычный 2 4 3 2 48" xfId="52"/>
    <cellStyle name="Обычный 2 4 3 2 5" xfId="8"/>
    <cellStyle name="Обычный 2 4 3 2 6" xfId="9"/>
    <cellStyle name="Обычный 2 4 3 2 7" xfId="10"/>
    <cellStyle name="Обычный 2 4 3 2 8" xfId="11"/>
    <cellStyle name="Обычный 2 4 3 2 9" xfId="1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I31"/>
  <sheetViews>
    <sheetView tabSelected="1" zoomScale="90" zoomScaleNormal="90" workbookViewId="0">
      <selection activeCell="C24" sqref="C24"/>
    </sheetView>
  </sheetViews>
  <sheetFormatPr defaultRowHeight="15" x14ac:dyDescent="0.25"/>
  <cols>
    <col min="1" max="2" width="15.7109375" customWidth="1"/>
    <col min="3" max="3" width="45.7109375" customWidth="1"/>
    <col min="4" max="8" width="10.7109375" customWidth="1"/>
    <col min="9" max="9" width="20.7109375" customWidth="1"/>
  </cols>
  <sheetData>
    <row r="1" spans="1:9" ht="18.75" x14ac:dyDescent="0.3">
      <c r="A1" s="1" t="s">
        <v>0</v>
      </c>
      <c r="B1" s="87" t="s">
        <v>5</v>
      </c>
      <c r="C1" s="88"/>
      <c r="D1" s="88"/>
      <c r="E1" s="89"/>
      <c r="F1" s="1" t="s">
        <v>1</v>
      </c>
      <c r="G1" s="2" t="s">
        <v>2</v>
      </c>
      <c r="H1" s="1" t="s">
        <v>3</v>
      </c>
      <c r="I1" s="3">
        <v>44536</v>
      </c>
    </row>
    <row r="2" spans="1:9" s="72" customFormat="1" ht="19.5" thickBot="1" x14ac:dyDescent="0.35">
      <c r="A2" s="1"/>
      <c r="B2" s="1"/>
      <c r="C2" s="1"/>
      <c r="D2" s="1"/>
      <c r="E2" s="1"/>
      <c r="F2" s="1"/>
      <c r="G2" s="1"/>
      <c r="H2" s="1"/>
      <c r="I2" s="1"/>
    </row>
    <row r="3" spans="1:9" s="72" customFormat="1" ht="19.5" thickBot="1" x14ac:dyDescent="0.35">
      <c r="A3" s="45" t="s">
        <v>6</v>
      </c>
      <c r="B3" s="46" t="s">
        <v>7</v>
      </c>
      <c r="C3" s="46" t="s">
        <v>8</v>
      </c>
      <c r="D3" s="46" t="s">
        <v>9</v>
      </c>
      <c r="E3" s="46" t="s">
        <v>10</v>
      </c>
      <c r="F3" s="46" t="s">
        <v>11</v>
      </c>
      <c r="G3" s="46" t="s">
        <v>12</v>
      </c>
      <c r="H3" s="46" t="s">
        <v>13</v>
      </c>
      <c r="I3" s="47" t="s">
        <v>14</v>
      </c>
    </row>
    <row r="4" spans="1:9" s="72" customFormat="1" ht="19.5" x14ac:dyDescent="0.3">
      <c r="A4" s="61" t="s">
        <v>15</v>
      </c>
      <c r="B4" s="67" t="s">
        <v>16</v>
      </c>
      <c r="C4" s="71" t="s">
        <v>46</v>
      </c>
      <c r="D4" s="80" t="s">
        <v>42</v>
      </c>
      <c r="E4" s="5">
        <f>63.69+21.31-2-7.93</f>
        <v>75.069999999999993</v>
      </c>
      <c r="F4" s="6">
        <f>16.4/1.5</f>
        <v>10.933333333333332</v>
      </c>
      <c r="G4" s="6">
        <f>21.8/1.5</f>
        <v>14.533333333333333</v>
      </c>
      <c r="H4" s="6">
        <f>17.43/1.5</f>
        <v>11.62</v>
      </c>
      <c r="I4" s="7">
        <f>337.7/1.5</f>
        <v>225.13333333333333</v>
      </c>
    </row>
    <row r="5" spans="1:9" s="72" customFormat="1" ht="19.5" x14ac:dyDescent="0.3">
      <c r="A5" s="81"/>
      <c r="B5" s="66" t="s">
        <v>18</v>
      </c>
      <c r="C5" s="68" t="s">
        <v>47</v>
      </c>
      <c r="D5" s="8" t="s">
        <v>17</v>
      </c>
      <c r="E5" s="9">
        <v>8</v>
      </c>
      <c r="F5" s="12">
        <v>0</v>
      </c>
      <c r="G5" s="12">
        <v>0</v>
      </c>
      <c r="H5" s="12">
        <v>15</v>
      </c>
      <c r="I5" s="13">
        <v>60</v>
      </c>
    </row>
    <row r="6" spans="1:9" s="72" customFormat="1" ht="19.5" x14ac:dyDescent="0.3">
      <c r="A6" s="62"/>
      <c r="B6" s="63" t="s">
        <v>19</v>
      </c>
      <c r="C6" s="68" t="s">
        <v>20</v>
      </c>
      <c r="D6" s="8" t="s">
        <v>21</v>
      </c>
      <c r="E6" s="9">
        <v>9.1999999999999993</v>
      </c>
      <c r="F6" s="10">
        <v>2.29</v>
      </c>
      <c r="G6" s="10">
        <v>0.9</v>
      </c>
      <c r="H6" s="10">
        <v>15</v>
      </c>
      <c r="I6" s="11">
        <v>77.7</v>
      </c>
    </row>
    <row r="7" spans="1:9" s="72" customFormat="1" ht="19.5" x14ac:dyDescent="0.3">
      <c r="A7" s="62"/>
      <c r="B7" s="66" t="s">
        <v>24</v>
      </c>
      <c r="C7" s="68" t="s">
        <v>48</v>
      </c>
      <c r="D7" s="8" t="s">
        <v>39</v>
      </c>
      <c r="E7" s="9">
        <v>15</v>
      </c>
      <c r="F7" s="12">
        <f>0.1/2*5</f>
        <v>0.25</v>
      </c>
      <c r="G7" s="12">
        <f>0.2/2*5</f>
        <v>0.5</v>
      </c>
      <c r="H7" s="12">
        <f>3.8/2*5</f>
        <v>9.5</v>
      </c>
      <c r="I7" s="13">
        <f>24/2*5</f>
        <v>60</v>
      </c>
    </row>
    <row r="8" spans="1:9" s="72" customFormat="1" ht="19.5" x14ac:dyDescent="0.3">
      <c r="A8" s="78"/>
      <c r="B8" s="79"/>
      <c r="C8" s="68"/>
      <c r="D8" s="8"/>
      <c r="E8" s="9"/>
      <c r="F8" s="12"/>
      <c r="G8" s="12"/>
      <c r="H8" s="12"/>
      <c r="I8" s="13"/>
    </row>
    <row r="9" spans="1:9" s="72" customFormat="1" ht="20.25" thickBot="1" x14ac:dyDescent="0.35">
      <c r="A9" s="64"/>
      <c r="B9" s="65"/>
      <c r="C9" s="69"/>
      <c r="D9" s="40"/>
      <c r="E9" s="18"/>
      <c r="F9" s="32"/>
      <c r="G9" s="32"/>
      <c r="H9" s="32"/>
      <c r="I9" s="33"/>
    </row>
    <row r="10" spans="1:9" s="72" customFormat="1" ht="20.25" thickBot="1" x14ac:dyDescent="0.35">
      <c r="A10" s="57" t="s">
        <v>22</v>
      </c>
      <c r="B10" s="58"/>
      <c r="C10" s="48"/>
      <c r="D10" s="49"/>
      <c r="E10" s="27">
        <f>SUM(E4:E9)</f>
        <v>107.27</v>
      </c>
      <c r="F10" s="50">
        <f>SUM(F4:F9)</f>
        <v>13.473333333333333</v>
      </c>
      <c r="G10" s="50">
        <f t="shared" ref="G10:I10" si="0">SUM(G4:G9)</f>
        <v>15.933333333333334</v>
      </c>
      <c r="H10" s="50">
        <f t="shared" si="0"/>
        <v>51.12</v>
      </c>
      <c r="I10" s="51">
        <f t="shared" si="0"/>
        <v>422.83333333333331</v>
      </c>
    </row>
    <row r="11" spans="1:9" s="72" customFormat="1" ht="19.5" x14ac:dyDescent="0.3">
      <c r="A11" s="61" t="s">
        <v>23</v>
      </c>
      <c r="B11" s="67" t="s">
        <v>52</v>
      </c>
      <c r="C11" s="75" t="s">
        <v>53</v>
      </c>
      <c r="D11" s="76" t="s">
        <v>21</v>
      </c>
      <c r="E11" s="5">
        <f>7/2*3</f>
        <v>10.5</v>
      </c>
      <c r="F11" s="77">
        <v>0.8</v>
      </c>
      <c r="G11" s="77">
        <v>0.1</v>
      </c>
      <c r="H11" s="77">
        <v>1.7</v>
      </c>
      <c r="I11" s="86">
        <v>13</v>
      </c>
    </row>
    <row r="12" spans="1:9" s="72" customFormat="1" ht="37.5" x14ac:dyDescent="0.3">
      <c r="A12" s="84"/>
      <c r="B12" s="66" t="s">
        <v>25</v>
      </c>
      <c r="C12" s="68" t="s">
        <v>54</v>
      </c>
      <c r="D12" s="8" t="s">
        <v>41</v>
      </c>
      <c r="E12" s="9">
        <v>75</v>
      </c>
      <c r="F12" s="10">
        <v>5.34</v>
      </c>
      <c r="G12" s="10">
        <v>7.65</v>
      </c>
      <c r="H12" s="10">
        <v>21.2</v>
      </c>
      <c r="I12" s="11">
        <v>165.6</v>
      </c>
    </row>
    <row r="13" spans="1:9" s="72" customFormat="1" ht="19.5" x14ac:dyDescent="0.3">
      <c r="A13" s="62"/>
      <c r="B13" s="63" t="s">
        <v>26</v>
      </c>
      <c r="C13" s="68" t="s">
        <v>55</v>
      </c>
      <c r="D13" s="8" t="s">
        <v>56</v>
      </c>
      <c r="E13" s="9">
        <f>63.6-7.23</f>
        <v>56.370000000000005</v>
      </c>
      <c r="F13" s="12">
        <v>15.3</v>
      </c>
      <c r="G13" s="12">
        <v>9.1999999999999993</v>
      </c>
      <c r="H13" s="12">
        <v>8.6</v>
      </c>
      <c r="I13" s="13">
        <v>159</v>
      </c>
    </row>
    <row r="14" spans="1:9" s="72" customFormat="1" ht="19.5" x14ac:dyDescent="0.3">
      <c r="A14" s="62"/>
      <c r="B14" s="63" t="s">
        <v>40</v>
      </c>
      <c r="C14" s="68" t="s">
        <v>57</v>
      </c>
      <c r="D14" s="8" t="s">
        <v>43</v>
      </c>
      <c r="E14" s="9">
        <v>20</v>
      </c>
      <c r="F14" s="12">
        <v>5.4</v>
      </c>
      <c r="G14" s="12">
        <v>6.54</v>
      </c>
      <c r="H14" s="12">
        <v>64.3</v>
      </c>
      <c r="I14" s="13">
        <v>216.27</v>
      </c>
    </row>
    <row r="15" spans="1:9" s="72" customFormat="1" ht="19.5" x14ac:dyDescent="0.3">
      <c r="A15" s="62"/>
      <c r="B15" s="63" t="s">
        <v>18</v>
      </c>
      <c r="C15" s="68" t="s">
        <v>45</v>
      </c>
      <c r="D15" s="8" t="s">
        <v>17</v>
      </c>
      <c r="E15" s="9">
        <v>24</v>
      </c>
      <c r="F15" s="12">
        <v>0.55000000000000004</v>
      </c>
      <c r="G15" s="12">
        <v>0.08</v>
      </c>
      <c r="H15" s="12">
        <v>20.3</v>
      </c>
      <c r="I15" s="13">
        <v>85.23</v>
      </c>
    </row>
    <row r="16" spans="1:9" s="72" customFormat="1" ht="19.5" x14ac:dyDescent="0.3">
      <c r="A16" s="62"/>
      <c r="B16" s="63" t="s">
        <v>27</v>
      </c>
      <c r="C16" s="68" t="s">
        <v>28</v>
      </c>
      <c r="D16" s="8" t="s">
        <v>29</v>
      </c>
      <c r="E16" s="9">
        <v>6</v>
      </c>
      <c r="F16" s="10">
        <f>4/5*3</f>
        <v>2.4000000000000004</v>
      </c>
      <c r="G16" s="10">
        <f>0.75/5*3</f>
        <v>0.44999999999999996</v>
      </c>
      <c r="H16" s="10">
        <f>20.05/5*3</f>
        <v>12.03</v>
      </c>
      <c r="I16" s="11">
        <f>104/5*3</f>
        <v>62.400000000000006</v>
      </c>
    </row>
    <row r="17" spans="1:9" s="72" customFormat="1" ht="20.25" thickBot="1" x14ac:dyDescent="0.35">
      <c r="A17" s="82"/>
      <c r="B17" s="83" t="s">
        <v>30</v>
      </c>
      <c r="C17" s="70" t="s">
        <v>31</v>
      </c>
      <c r="D17" s="14" t="s">
        <v>29</v>
      </c>
      <c r="E17" s="18">
        <v>6</v>
      </c>
      <c r="F17" s="32">
        <f>3.4/5*3</f>
        <v>2.04</v>
      </c>
      <c r="G17" s="32">
        <f>0.65/5*3</f>
        <v>0.39</v>
      </c>
      <c r="H17" s="32">
        <f>19.9/5*3</f>
        <v>11.939999999999998</v>
      </c>
      <c r="I17" s="33">
        <f>100.5/5*3</f>
        <v>60.300000000000004</v>
      </c>
    </row>
    <row r="18" spans="1:9" s="72" customFormat="1" ht="20.25" thickBot="1" x14ac:dyDescent="0.35">
      <c r="A18" s="59" t="s">
        <v>22</v>
      </c>
      <c r="B18" s="60"/>
      <c r="C18" s="52"/>
      <c r="D18" s="53"/>
      <c r="E18" s="28">
        <f>SUM(E11:E17)</f>
        <v>197.87</v>
      </c>
      <c r="F18" s="54">
        <f>SUM(F11:F17)</f>
        <v>31.830000000000005</v>
      </c>
      <c r="G18" s="54">
        <f>SUM(G11:G17)</f>
        <v>24.409999999999997</v>
      </c>
      <c r="H18" s="54">
        <f>SUM(H11:H17)</f>
        <v>140.07</v>
      </c>
      <c r="I18" s="55">
        <f>SUM(I11:I17)</f>
        <v>761.8</v>
      </c>
    </row>
    <row r="19" spans="1:9" s="72" customFormat="1" ht="19.5" x14ac:dyDescent="0.3">
      <c r="A19" s="61" t="s">
        <v>32</v>
      </c>
      <c r="B19" s="67" t="s">
        <v>18</v>
      </c>
      <c r="C19" s="71" t="s">
        <v>38</v>
      </c>
      <c r="D19" s="19" t="s">
        <v>33</v>
      </c>
      <c r="E19" s="5">
        <v>32</v>
      </c>
      <c r="F19" s="6">
        <v>0.6</v>
      </c>
      <c r="G19" s="6"/>
      <c r="H19" s="6">
        <v>33</v>
      </c>
      <c r="I19" s="7">
        <v>136</v>
      </c>
    </row>
    <row r="20" spans="1:9" s="72" customFormat="1" ht="19.5" x14ac:dyDescent="0.3">
      <c r="A20" s="62"/>
      <c r="B20" s="63" t="s">
        <v>59</v>
      </c>
      <c r="C20" s="68" t="s">
        <v>60</v>
      </c>
      <c r="D20" s="8" t="s">
        <v>61</v>
      </c>
      <c r="E20" s="9">
        <v>57.6</v>
      </c>
      <c r="F20" s="12">
        <v>1.1000000000000001</v>
      </c>
      <c r="G20" s="12">
        <v>1.3</v>
      </c>
      <c r="H20" s="12">
        <v>10.9</v>
      </c>
      <c r="I20" s="13">
        <v>72</v>
      </c>
    </row>
    <row r="21" spans="1:9" s="72" customFormat="1" ht="20.25" thickBot="1" x14ac:dyDescent="0.35">
      <c r="A21" s="64"/>
      <c r="B21" s="73"/>
      <c r="C21" s="70"/>
      <c r="D21" s="14"/>
      <c r="E21" s="18"/>
      <c r="F21" s="15"/>
      <c r="G21" s="15"/>
      <c r="H21" s="15"/>
      <c r="I21" s="16"/>
    </row>
    <row r="22" spans="1:9" s="72" customFormat="1" ht="20.25" thickBot="1" x14ac:dyDescent="0.35">
      <c r="A22" s="59" t="s">
        <v>22</v>
      </c>
      <c r="B22" s="60"/>
      <c r="C22" s="52"/>
      <c r="D22" s="53"/>
      <c r="E22" s="28">
        <f>SUM(E19:E21)</f>
        <v>89.6</v>
      </c>
      <c r="F22" s="54">
        <f>SUM(F19:F21)</f>
        <v>1.7000000000000002</v>
      </c>
      <c r="G22" s="54">
        <f>SUM(G19:G21)</f>
        <v>1.3</v>
      </c>
      <c r="H22" s="54">
        <f>SUM(H19:H21)</f>
        <v>43.9</v>
      </c>
      <c r="I22" s="55">
        <f>SUM(I19:I21)</f>
        <v>208</v>
      </c>
    </row>
    <row r="23" spans="1:9" s="72" customFormat="1" ht="33" x14ac:dyDescent="0.3">
      <c r="A23" s="85"/>
      <c r="B23" s="85"/>
      <c r="C23" s="1"/>
      <c r="D23" s="1"/>
      <c r="E23" s="1"/>
      <c r="F23" s="1"/>
      <c r="G23" s="1"/>
      <c r="H23" s="74"/>
      <c r="I23" s="1"/>
    </row>
    <row r="24" spans="1:9" s="72" customFormat="1" ht="16.5" customHeight="1" x14ac:dyDescent="0.3">
      <c r="A24" s="1"/>
      <c r="B24" s="1"/>
      <c r="C24" s="21" t="s">
        <v>34</v>
      </c>
      <c r="D24" s="22"/>
      <c r="E24" s="23" t="s">
        <v>35</v>
      </c>
      <c r="F24" s="24"/>
      <c r="G24" s="1"/>
      <c r="H24" s="1"/>
      <c r="I24" s="1"/>
    </row>
    <row r="25" spans="1:9" ht="18.75" x14ac:dyDescent="0.25">
      <c r="A25" s="20"/>
      <c r="B25" s="20"/>
      <c r="C25" s="21"/>
      <c r="D25" s="22"/>
      <c r="E25" s="23"/>
      <c r="F25" s="24"/>
      <c r="G25" s="20"/>
      <c r="H25" s="20"/>
      <c r="I25" s="20"/>
    </row>
    <row r="26" spans="1:9" ht="18.75" x14ac:dyDescent="0.25">
      <c r="A26" s="35"/>
      <c r="B26" s="37"/>
      <c r="C26" s="25" t="s">
        <v>36</v>
      </c>
      <c r="D26" s="26"/>
      <c r="E26" s="34" t="s">
        <v>37</v>
      </c>
      <c r="F26" s="24"/>
      <c r="G26" s="36"/>
      <c r="H26" s="36"/>
      <c r="I26" s="36"/>
    </row>
    <row r="27" spans="1:9" x14ac:dyDescent="0.25">
      <c r="A27" s="35"/>
      <c r="B27" s="37"/>
      <c r="C27" s="38"/>
      <c r="D27" s="39"/>
      <c r="E27" s="36"/>
      <c r="F27" s="36"/>
      <c r="G27" s="36"/>
      <c r="H27" s="36"/>
      <c r="I27" s="36"/>
    </row>
    <row r="28" spans="1:9" x14ac:dyDescent="0.25">
      <c r="A28" s="31"/>
      <c r="B28" s="37"/>
      <c r="C28" s="38"/>
      <c r="D28" s="39"/>
      <c r="E28" s="31"/>
      <c r="F28" s="31"/>
      <c r="G28" s="31"/>
      <c r="H28" s="31"/>
      <c r="I28" s="31"/>
    </row>
    <row r="29" spans="1:9" x14ac:dyDescent="0.25">
      <c r="A29" s="31"/>
      <c r="B29" s="31"/>
      <c r="C29" s="31"/>
      <c r="D29" s="31"/>
      <c r="E29" s="31"/>
      <c r="F29" s="31"/>
      <c r="G29" s="31"/>
      <c r="H29" s="31"/>
      <c r="I29" s="31"/>
    </row>
    <row r="30" spans="1:9" x14ac:dyDescent="0.25">
      <c r="A30" s="30"/>
      <c r="B30" s="30"/>
      <c r="C30" s="30"/>
      <c r="D30" s="30"/>
      <c r="E30" s="30"/>
      <c r="F30" s="30"/>
      <c r="G30" s="30"/>
      <c r="H30" s="30"/>
      <c r="I30" s="30"/>
    </row>
    <row r="31" spans="1:9" x14ac:dyDescent="0.25">
      <c r="A31" s="30"/>
      <c r="B31" s="30"/>
      <c r="C31" s="30"/>
      <c r="D31" s="30"/>
      <c r="E31" s="30"/>
      <c r="F31" s="30"/>
      <c r="G31" s="30"/>
      <c r="H31" s="30"/>
      <c r="I31" s="30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J32"/>
  <sheetViews>
    <sheetView zoomScale="90" zoomScaleNormal="90" workbookViewId="0">
      <selection activeCell="I9" sqref="I9"/>
    </sheetView>
  </sheetViews>
  <sheetFormatPr defaultRowHeight="15" x14ac:dyDescent="0.25"/>
  <cols>
    <col min="1" max="2" width="15.7109375" customWidth="1"/>
    <col min="3" max="3" width="45.7109375" customWidth="1"/>
    <col min="4" max="6" width="10.7109375" customWidth="1"/>
    <col min="7" max="7" width="18.28515625" customWidth="1"/>
    <col min="8" max="8" width="10.7109375" customWidth="1"/>
    <col min="9" max="9" width="20.7109375" customWidth="1"/>
  </cols>
  <sheetData>
    <row r="1" spans="1:10" ht="18.75" x14ac:dyDescent="0.3">
      <c r="A1" s="1" t="s">
        <v>0</v>
      </c>
      <c r="B1" s="87" t="s">
        <v>5</v>
      </c>
      <c r="C1" s="88"/>
      <c r="D1" s="88"/>
      <c r="E1" s="89"/>
      <c r="F1" s="1" t="s">
        <v>1</v>
      </c>
      <c r="G1" s="2" t="s">
        <v>4</v>
      </c>
      <c r="H1" s="1" t="s">
        <v>3</v>
      </c>
      <c r="I1" s="3">
        <f>food1!I1</f>
        <v>44536</v>
      </c>
      <c r="J1" s="1"/>
    </row>
    <row r="2" spans="1:10" s="72" customFormat="1" ht="19.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72" customFormat="1" ht="19.5" thickBot="1" x14ac:dyDescent="0.35">
      <c r="A3" s="45" t="s">
        <v>6</v>
      </c>
      <c r="B3" s="46" t="s">
        <v>7</v>
      </c>
      <c r="C3" s="46" t="s">
        <v>8</v>
      </c>
      <c r="D3" s="46" t="s">
        <v>9</v>
      </c>
      <c r="E3" s="46" t="s">
        <v>10</v>
      </c>
      <c r="F3" s="46" t="s">
        <v>11</v>
      </c>
      <c r="G3" s="46" t="s">
        <v>12</v>
      </c>
      <c r="H3" s="46" t="s">
        <v>13</v>
      </c>
      <c r="I3" s="47" t="s">
        <v>14</v>
      </c>
      <c r="J3" s="4"/>
    </row>
    <row r="4" spans="1:10" s="72" customFormat="1" ht="19.5" x14ac:dyDescent="0.3">
      <c r="A4" s="61" t="s">
        <v>15</v>
      </c>
      <c r="B4" s="67" t="s">
        <v>16</v>
      </c>
      <c r="C4" s="71" t="s">
        <v>46</v>
      </c>
      <c r="D4" s="80" t="s">
        <v>42</v>
      </c>
      <c r="E4" s="5">
        <f>63.69+21.31-2-7.93</f>
        <v>75.069999999999993</v>
      </c>
      <c r="F4" s="6">
        <f>16.4/1.5</f>
        <v>10.933333333333332</v>
      </c>
      <c r="G4" s="6">
        <f>21.8/1.5</f>
        <v>14.533333333333333</v>
      </c>
      <c r="H4" s="6">
        <f>17.43/1.5</f>
        <v>11.62</v>
      </c>
      <c r="I4" s="7">
        <f>337.7/1.5</f>
        <v>225.13333333333333</v>
      </c>
      <c r="J4" s="4"/>
    </row>
    <row r="5" spans="1:10" s="72" customFormat="1" ht="19.5" x14ac:dyDescent="0.3">
      <c r="A5" s="81"/>
      <c r="B5" s="66" t="s">
        <v>18</v>
      </c>
      <c r="C5" s="68" t="s">
        <v>47</v>
      </c>
      <c r="D5" s="8" t="s">
        <v>17</v>
      </c>
      <c r="E5" s="9">
        <v>8</v>
      </c>
      <c r="F5" s="12">
        <v>0</v>
      </c>
      <c r="G5" s="12">
        <v>0</v>
      </c>
      <c r="H5" s="12">
        <v>15</v>
      </c>
      <c r="I5" s="13">
        <v>60</v>
      </c>
      <c r="J5" s="1"/>
    </row>
    <row r="6" spans="1:10" s="72" customFormat="1" ht="19.5" x14ac:dyDescent="0.3">
      <c r="A6" s="62"/>
      <c r="B6" s="63" t="s">
        <v>19</v>
      </c>
      <c r="C6" s="68" t="s">
        <v>20</v>
      </c>
      <c r="D6" s="8" t="s">
        <v>21</v>
      </c>
      <c r="E6" s="9">
        <v>9.1999999999999993</v>
      </c>
      <c r="F6" s="10">
        <v>2.29</v>
      </c>
      <c r="G6" s="10">
        <v>0.9</v>
      </c>
      <c r="H6" s="10">
        <v>15</v>
      </c>
      <c r="I6" s="11">
        <v>77.7</v>
      </c>
      <c r="J6" s="1"/>
    </row>
    <row r="7" spans="1:10" s="72" customFormat="1" ht="19.5" x14ac:dyDescent="0.3">
      <c r="A7" s="62"/>
      <c r="B7" s="66" t="s">
        <v>24</v>
      </c>
      <c r="C7" s="68" t="s">
        <v>48</v>
      </c>
      <c r="D7" s="8" t="s">
        <v>39</v>
      </c>
      <c r="E7" s="9">
        <v>15</v>
      </c>
      <c r="F7" s="12">
        <f>0.1/2*5</f>
        <v>0.25</v>
      </c>
      <c r="G7" s="12">
        <f>0.2/2*5</f>
        <v>0.5</v>
      </c>
      <c r="H7" s="12">
        <f>3.8/2*5</f>
        <v>9.5</v>
      </c>
      <c r="I7" s="13">
        <f>24/2*5</f>
        <v>60</v>
      </c>
      <c r="J7" s="1"/>
    </row>
    <row r="8" spans="1:10" s="72" customFormat="1" ht="19.5" x14ac:dyDescent="0.3">
      <c r="A8" s="78"/>
      <c r="B8" s="79" t="s">
        <v>49</v>
      </c>
      <c r="C8" s="68" t="s">
        <v>50</v>
      </c>
      <c r="D8" s="8" t="s">
        <v>51</v>
      </c>
      <c r="E8" s="9">
        <f>23.4-1.27</f>
        <v>22.13</v>
      </c>
      <c r="F8" s="12">
        <v>0.3</v>
      </c>
      <c r="G8" s="12">
        <v>0.6</v>
      </c>
      <c r="H8" s="12">
        <f>9.5*1.5</f>
        <v>14.25</v>
      </c>
      <c r="I8" s="13">
        <v>66</v>
      </c>
      <c r="J8" s="1"/>
    </row>
    <row r="9" spans="1:10" s="72" customFormat="1" ht="20.25" thickBot="1" x14ac:dyDescent="0.35">
      <c r="A9" s="64"/>
      <c r="B9" s="65"/>
      <c r="C9" s="69"/>
      <c r="D9" s="40"/>
      <c r="E9" s="18"/>
      <c r="F9" s="15"/>
      <c r="G9" s="15"/>
      <c r="H9" s="15"/>
      <c r="I9" s="16"/>
      <c r="J9" s="17"/>
    </row>
    <row r="10" spans="1:10" s="72" customFormat="1" ht="20.25" thickBot="1" x14ac:dyDescent="0.35">
      <c r="A10" s="57" t="s">
        <v>22</v>
      </c>
      <c r="B10" s="58"/>
      <c r="C10" s="48"/>
      <c r="D10" s="49"/>
      <c r="E10" s="27">
        <f>SUM(E4:E9)</f>
        <v>129.4</v>
      </c>
      <c r="F10" s="50">
        <f>SUM(F4:F9)</f>
        <v>13.773333333333333</v>
      </c>
      <c r="G10" s="50">
        <f t="shared" ref="G10:I10" si="0">SUM(G4:G9)</f>
        <v>16.533333333333335</v>
      </c>
      <c r="H10" s="50">
        <f t="shared" si="0"/>
        <v>65.37</v>
      </c>
      <c r="I10" s="51">
        <f t="shared" si="0"/>
        <v>488.83333333333331</v>
      </c>
      <c r="J10" s="4"/>
    </row>
    <row r="11" spans="1:10" s="72" customFormat="1" ht="19.5" x14ac:dyDescent="0.3">
      <c r="A11" s="61" t="s">
        <v>23</v>
      </c>
      <c r="B11" s="67" t="s">
        <v>52</v>
      </c>
      <c r="C11" s="75" t="s">
        <v>53</v>
      </c>
      <c r="D11" s="76" t="s">
        <v>21</v>
      </c>
      <c r="E11" s="5">
        <f>7/2*3</f>
        <v>10.5</v>
      </c>
      <c r="F11" s="77">
        <v>0.8</v>
      </c>
      <c r="G11" s="77">
        <v>0.1</v>
      </c>
      <c r="H11" s="77">
        <v>1.7</v>
      </c>
      <c r="I11" s="86">
        <v>13</v>
      </c>
      <c r="J11" s="4"/>
    </row>
    <row r="12" spans="1:10" s="72" customFormat="1" ht="37.5" x14ac:dyDescent="0.3">
      <c r="A12" s="84"/>
      <c r="B12" s="66" t="s">
        <v>25</v>
      </c>
      <c r="C12" s="68" t="s">
        <v>54</v>
      </c>
      <c r="D12" s="8" t="s">
        <v>41</v>
      </c>
      <c r="E12" s="9">
        <v>75</v>
      </c>
      <c r="F12" s="10">
        <v>5.34</v>
      </c>
      <c r="G12" s="10">
        <v>7.65</v>
      </c>
      <c r="H12" s="10">
        <v>21.2</v>
      </c>
      <c r="I12" s="11">
        <v>165.6</v>
      </c>
      <c r="J12" s="1"/>
    </row>
    <row r="13" spans="1:10" s="72" customFormat="1" ht="19.5" x14ac:dyDescent="0.3">
      <c r="A13" s="62"/>
      <c r="B13" s="63" t="s">
        <v>26</v>
      </c>
      <c r="C13" s="68" t="s">
        <v>55</v>
      </c>
      <c r="D13" s="8" t="s">
        <v>56</v>
      </c>
      <c r="E13" s="9">
        <f>63.6-7.23</f>
        <v>56.370000000000005</v>
      </c>
      <c r="F13" s="12">
        <v>15.3</v>
      </c>
      <c r="G13" s="12">
        <v>9.1999999999999993</v>
      </c>
      <c r="H13" s="12">
        <v>8.6</v>
      </c>
      <c r="I13" s="13">
        <v>159</v>
      </c>
      <c r="J13" s="1"/>
    </row>
    <row r="14" spans="1:10" s="72" customFormat="1" ht="19.5" x14ac:dyDescent="0.3">
      <c r="A14" s="62"/>
      <c r="B14" s="63" t="s">
        <v>40</v>
      </c>
      <c r="C14" s="68" t="s">
        <v>58</v>
      </c>
      <c r="D14" s="8" t="s">
        <v>44</v>
      </c>
      <c r="E14" s="9">
        <f>24+8.6-0.74</f>
        <v>31.860000000000003</v>
      </c>
      <c r="F14" s="12">
        <v>5.4</v>
      </c>
      <c r="G14" s="12">
        <v>6.54</v>
      </c>
      <c r="H14" s="12">
        <v>64.3</v>
      </c>
      <c r="I14" s="13">
        <v>216.27</v>
      </c>
      <c r="J14" s="1"/>
    </row>
    <row r="15" spans="1:10" s="72" customFormat="1" ht="19.5" x14ac:dyDescent="0.3">
      <c r="A15" s="62"/>
      <c r="B15" s="63" t="s">
        <v>18</v>
      </c>
      <c r="C15" s="68" t="s">
        <v>45</v>
      </c>
      <c r="D15" s="8" t="s">
        <v>17</v>
      </c>
      <c r="E15" s="9">
        <v>24</v>
      </c>
      <c r="F15" s="12">
        <v>0.55000000000000004</v>
      </c>
      <c r="G15" s="12">
        <v>0.08</v>
      </c>
      <c r="H15" s="12">
        <v>20.3</v>
      </c>
      <c r="I15" s="13">
        <v>85.23</v>
      </c>
      <c r="J15" s="1"/>
    </row>
    <row r="16" spans="1:10" s="72" customFormat="1" ht="19.5" x14ac:dyDescent="0.3">
      <c r="A16" s="62"/>
      <c r="B16" s="63" t="s">
        <v>27</v>
      </c>
      <c r="C16" s="68" t="s">
        <v>28</v>
      </c>
      <c r="D16" s="8" t="s">
        <v>29</v>
      </c>
      <c r="E16" s="9">
        <v>6</v>
      </c>
      <c r="F16" s="10">
        <f>4/5*3</f>
        <v>2.4000000000000004</v>
      </c>
      <c r="G16" s="10">
        <f>0.75/5*3</f>
        <v>0.44999999999999996</v>
      </c>
      <c r="H16" s="10">
        <f>20.05/5*3</f>
        <v>12.03</v>
      </c>
      <c r="I16" s="11">
        <f>104/5*3</f>
        <v>62.400000000000006</v>
      </c>
      <c r="J16" s="1"/>
    </row>
    <row r="17" spans="1:10" s="72" customFormat="1" ht="20.25" thickBot="1" x14ac:dyDescent="0.35">
      <c r="A17" s="82"/>
      <c r="B17" s="83" t="s">
        <v>30</v>
      </c>
      <c r="C17" s="70" t="s">
        <v>31</v>
      </c>
      <c r="D17" s="14" t="s">
        <v>29</v>
      </c>
      <c r="E17" s="18">
        <v>6</v>
      </c>
      <c r="F17" s="32">
        <f>3.4/5*3</f>
        <v>2.04</v>
      </c>
      <c r="G17" s="32">
        <f>0.65/5*3</f>
        <v>0.39</v>
      </c>
      <c r="H17" s="32">
        <f>19.9/5*3</f>
        <v>11.939999999999998</v>
      </c>
      <c r="I17" s="33">
        <f>100.5/5*3</f>
        <v>60.300000000000004</v>
      </c>
      <c r="J17" s="17"/>
    </row>
    <row r="18" spans="1:10" s="72" customFormat="1" ht="20.25" thickBot="1" x14ac:dyDescent="0.35">
      <c r="A18" s="59" t="s">
        <v>22</v>
      </c>
      <c r="B18" s="60"/>
      <c r="C18" s="52"/>
      <c r="D18" s="53"/>
      <c r="E18" s="28">
        <f>SUM(E11:E17)</f>
        <v>209.73000000000002</v>
      </c>
      <c r="F18" s="54">
        <f>SUM(F11:F17)</f>
        <v>31.830000000000005</v>
      </c>
      <c r="G18" s="54">
        <f>SUM(G11:G17)</f>
        <v>24.409999999999997</v>
      </c>
      <c r="H18" s="54">
        <f>SUM(H11:H17)</f>
        <v>140.07</v>
      </c>
      <c r="I18" s="55">
        <f>SUM(I11:I17)</f>
        <v>761.8</v>
      </c>
      <c r="J18" s="1"/>
    </row>
    <row r="19" spans="1:10" s="72" customFormat="1" ht="19.5" x14ac:dyDescent="0.3">
      <c r="A19" s="61" t="s">
        <v>32</v>
      </c>
      <c r="B19" s="67" t="s">
        <v>18</v>
      </c>
      <c r="C19" s="71" t="s">
        <v>38</v>
      </c>
      <c r="D19" s="19" t="s">
        <v>33</v>
      </c>
      <c r="E19" s="5">
        <v>32</v>
      </c>
      <c r="F19" s="6">
        <v>0.6</v>
      </c>
      <c r="G19" s="6"/>
      <c r="H19" s="6">
        <v>33</v>
      </c>
      <c r="I19" s="7">
        <v>136</v>
      </c>
      <c r="J19" s="1"/>
    </row>
    <row r="20" spans="1:10" s="72" customFormat="1" ht="19.5" x14ac:dyDescent="0.3">
      <c r="A20" s="62"/>
      <c r="B20" s="63" t="s">
        <v>59</v>
      </c>
      <c r="C20" s="68" t="s">
        <v>60</v>
      </c>
      <c r="D20" s="8" t="s">
        <v>62</v>
      </c>
      <c r="E20" s="9">
        <v>66.599999999999994</v>
      </c>
      <c r="F20" s="12">
        <f>1.1/45*60</f>
        <v>1.4666666666666668</v>
      </c>
      <c r="G20" s="12">
        <f>1.3/45*60</f>
        <v>1.7333333333333334</v>
      </c>
      <c r="H20" s="12">
        <f>10.9/45*60</f>
        <v>14.533333333333333</v>
      </c>
      <c r="I20" s="13">
        <f>72/45*60</f>
        <v>96</v>
      </c>
      <c r="J20" s="17"/>
    </row>
    <row r="21" spans="1:10" s="72" customFormat="1" ht="20.25" thickBot="1" x14ac:dyDescent="0.35">
      <c r="A21" s="64"/>
      <c r="B21" s="73"/>
      <c r="C21" s="70"/>
      <c r="D21" s="14"/>
      <c r="E21" s="18"/>
      <c r="F21" s="15"/>
      <c r="G21" s="15"/>
      <c r="H21" s="15"/>
      <c r="I21" s="16"/>
      <c r="J21" s="1"/>
    </row>
    <row r="22" spans="1:10" s="72" customFormat="1" ht="20.25" thickBot="1" x14ac:dyDescent="0.35">
      <c r="A22" s="59" t="s">
        <v>22</v>
      </c>
      <c r="B22" s="60"/>
      <c r="C22" s="52"/>
      <c r="D22" s="56"/>
      <c r="E22" s="28">
        <f>SUM(E19:E21)</f>
        <v>98.6</v>
      </c>
      <c r="F22" s="54">
        <f>SUM(F19:F21)</f>
        <v>2.0666666666666669</v>
      </c>
      <c r="G22" s="54">
        <f>SUM(G19:G21)</f>
        <v>1.7333333333333334</v>
      </c>
      <c r="H22" s="54">
        <f>SUM(H19:H21)</f>
        <v>47.533333333333331</v>
      </c>
      <c r="I22" s="55">
        <f>SUM(I19:I21)</f>
        <v>232</v>
      </c>
      <c r="J22" s="1"/>
    </row>
    <row r="23" spans="1:10" s="72" customFormat="1" ht="19.5" x14ac:dyDescent="0.3">
      <c r="A23" s="58"/>
      <c r="B23" s="58"/>
      <c r="C23" s="41"/>
      <c r="D23" s="42"/>
      <c r="E23" s="43"/>
      <c r="F23" s="44"/>
      <c r="G23" s="44"/>
      <c r="H23" s="44"/>
      <c r="I23" s="44"/>
      <c r="J23" s="1"/>
    </row>
    <row r="24" spans="1:10" ht="18.75" x14ac:dyDescent="0.25">
      <c r="A24" s="20"/>
      <c r="B24" s="20"/>
      <c r="C24" s="21" t="s">
        <v>34</v>
      </c>
      <c r="D24" s="22"/>
      <c r="E24" s="23" t="s">
        <v>35</v>
      </c>
      <c r="F24" s="24"/>
      <c r="G24" s="29"/>
      <c r="H24" s="20"/>
      <c r="I24" s="20"/>
      <c r="J24" s="20"/>
    </row>
    <row r="25" spans="1:10" ht="18.75" x14ac:dyDescent="0.25">
      <c r="A25" s="20"/>
      <c r="B25" s="20"/>
      <c r="C25" s="21"/>
      <c r="D25" s="22"/>
      <c r="E25" s="23"/>
      <c r="F25" s="24"/>
      <c r="G25" s="20"/>
      <c r="H25" s="20"/>
      <c r="I25" s="20"/>
      <c r="J25" s="20"/>
    </row>
    <row r="26" spans="1:10" ht="18.75" x14ac:dyDescent="0.25">
      <c r="A26" s="20"/>
      <c r="B26" s="20"/>
      <c r="C26" s="25" t="s">
        <v>36</v>
      </c>
      <c r="D26" s="26"/>
      <c r="E26" s="34" t="s">
        <v>37</v>
      </c>
      <c r="F26" s="24"/>
      <c r="G26" s="20"/>
      <c r="H26" s="20"/>
      <c r="I26" s="20"/>
      <c r="J26" s="20"/>
    </row>
    <row r="27" spans="1:10" x14ac:dyDescent="0.25">
      <c r="A27" s="35"/>
      <c r="B27" s="37"/>
      <c r="C27" s="38"/>
      <c r="D27" s="39"/>
      <c r="E27" s="36"/>
      <c r="F27" s="36"/>
      <c r="G27" s="36"/>
      <c r="H27" s="36"/>
      <c r="I27" s="36"/>
      <c r="J27" s="30"/>
    </row>
    <row r="28" spans="1:10" x14ac:dyDescent="0.25">
      <c r="A28" s="35"/>
      <c r="B28" s="37"/>
      <c r="C28" s="38"/>
      <c r="D28" s="39"/>
      <c r="E28" s="36"/>
      <c r="F28" s="36"/>
      <c r="G28" s="36"/>
      <c r="H28" s="36"/>
      <c r="I28" s="36"/>
      <c r="J28" s="30"/>
    </row>
    <row r="29" spans="1:10" x14ac:dyDescent="0.25">
      <c r="A29" s="31"/>
      <c r="B29" s="37"/>
      <c r="C29" s="38"/>
      <c r="D29" s="39"/>
      <c r="E29" s="31"/>
      <c r="F29" s="31"/>
      <c r="G29" s="31"/>
      <c r="H29" s="31"/>
      <c r="I29" s="31"/>
      <c r="J29" s="30"/>
    </row>
    <row r="30" spans="1:10" x14ac:dyDescent="0.25">
      <c r="A30" s="31"/>
      <c r="B30" s="31"/>
      <c r="C30" s="31"/>
      <c r="D30" s="31"/>
      <c r="E30" s="31"/>
      <c r="F30" s="31"/>
      <c r="G30" s="31"/>
      <c r="H30" s="31"/>
      <c r="I30" s="31"/>
      <c r="J30" s="30"/>
    </row>
    <row r="31" spans="1:10" x14ac:dyDescent="0.25">
      <c r="A31" s="30"/>
      <c r="B31" s="30"/>
      <c r="C31" s="30"/>
      <c r="D31" s="30"/>
      <c r="E31" s="30"/>
      <c r="F31" s="30"/>
      <c r="G31" s="30"/>
      <c r="H31" s="30"/>
      <c r="I31" s="30"/>
      <c r="J31" s="30"/>
    </row>
    <row r="32" spans="1:10" x14ac:dyDescent="0.25">
      <c r="A32" s="30"/>
      <c r="B32" s="30"/>
      <c r="C32" s="30"/>
      <c r="D32" s="30"/>
      <c r="E32" s="30"/>
      <c r="F32" s="30"/>
      <c r="G32" s="30"/>
      <c r="H32" s="30"/>
      <c r="I32" s="30"/>
      <c r="J32" s="30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food1</vt:lpstr>
      <vt:lpstr>food2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2021-12-04T23:48:12Z</dcterms:modified>
</cp:coreProperties>
</file>