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I13" i="21"/>
  <c r="I18" i="21" s="1"/>
  <c r="H13" i="21"/>
  <c r="H18" i="21" s="1"/>
  <c r="G13" i="21"/>
  <c r="G18" i="21" s="1"/>
  <c r="F13" i="21"/>
  <c r="F18" i="21" s="1"/>
  <c r="E13" i="21"/>
  <c r="E12" i="21"/>
  <c r="E18" i="21" s="1"/>
  <c r="E8" i="21"/>
  <c r="I4" i="21"/>
  <c r="I10" i="21" s="1"/>
  <c r="H4" i="21"/>
  <c r="H10" i="21" s="1"/>
  <c r="G4" i="21"/>
  <c r="G10" i="21" s="1"/>
  <c r="F4" i="21"/>
  <c r="F10" i="21" s="1"/>
  <c r="E4" i="21"/>
  <c r="E10" i="21" s="1"/>
  <c r="I22" i="22"/>
  <c r="H22" i="22"/>
  <c r="G22" i="22"/>
  <c r="F22" i="22"/>
  <c r="E22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I13" i="22"/>
  <c r="I18" i="22" s="1"/>
  <c r="H13" i="22"/>
  <c r="H18" i="22" s="1"/>
  <c r="G13" i="22"/>
  <c r="G18" i="22" s="1"/>
  <c r="F13" i="22"/>
  <c r="F18" i="22" s="1"/>
  <c r="E13" i="22"/>
  <c r="E18" i="22" s="1"/>
  <c r="I4" i="22"/>
  <c r="I10" i="22" s="1"/>
  <c r="H4" i="22"/>
  <c r="H10" i="22" s="1"/>
  <c r="G4" i="22"/>
  <c r="G10" i="22" s="1"/>
  <c r="F4" i="22"/>
  <c r="F10" i="22" s="1"/>
  <c r="E4" i="22"/>
  <c r="E10" i="22" s="1"/>
  <c r="I1" i="21" l="1"/>
</calcChain>
</file>

<file path=xl/sharedStrings.xml><?xml version="1.0" encoding="utf-8"?>
<sst xmlns="http://schemas.openxmlformats.org/spreadsheetml/2006/main" count="129" uniqueCount="62">
  <si>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</si>
  <si>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</si>
  <si>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</si>
  <si>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</si>
  <si>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</si>
  <si>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</si>
  <si>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</si>
  <si>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</si>
  <si>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</si>
  <si>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</si>
  <si>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</si>
  <si>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</si>
  <si>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</si>
  <si>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</si>
  <si>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</si>
  <si>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</si>
  <si>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</si>
  <si>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</si>
  <si>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</si>
  <si>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</si>
  <si>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</si>
  <si>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</si>
  <si>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</si>
  <si>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</si>
  <si>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</si>
  <si>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</si>
  <si>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</si>
  <si>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</si>
  <si>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</si>
  <si>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</si>
  <si>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</si>
  <si>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</si>
  <si>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</si>
  <si>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</si>
  <si>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</si>
  <si>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</si>
  <si>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</si>
  <si>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</si>
  <si>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</si>
  <si>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</si>
  <si>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</si>
  <si>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</si>
  <si>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1/50</t>
  </si>
  <si>
    <t>1/100</t>
  </si>
  <si>
    <t xml:space="preserve">Чай с сахаром </t>
  </si>
  <si>
    <t>сыр</t>
  </si>
  <si>
    <t>Сыр</t>
  </si>
  <si>
    <t>1/10</t>
  </si>
  <si>
    <t>250/15</t>
  </si>
  <si>
    <t>гарнир</t>
  </si>
  <si>
    <t>1/150</t>
  </si>
  <si>
    <t>выпечка</t>
  </si>
  <si>
    <t>Запеканка творожная</t>
  </si>
  <si>
    <t>1/15</t>
  </si>
  <si>
    <t>Салат из квашенной капусты с зеленым горошком</t>
  </si>
  <si>
    <t>Суп картофельный с паутинкой и колбасой</t>
  </si>
  <si>
    <t>250/10</t>
  </si>
  <si>
    <t>Котлета мясная</t>
  </si>
  <si>
    <t>Картофельное пюре</t>
  </si>
  <si>
    <t>1/180</t>
  </si>
  <si>
    <t>Комот из свежих фруктов</t>
  </si>
  <si>
    <t>Батончик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</si>
</sst>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42" fillId="0" borderId="0"/>
    <xf numFmtId="0" fontId="46" fillId="0" borderId="0"/>
    <xf numFmtId="0" fontId="48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43" fillId="0" borderId="0" xfId="0" applyFont="1" applyFill="1"/>
    <xf numFmtId="0" fontId="43" fillId="0" borderId="4" xfId="0" applyFont="1" applyFill="1" applyBorder="1"/>
    <xf numFmtId="14" fontId="43" fillId="0" borderId="4" xfId="0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Alignment="1">
      <alignment vertical="center"/>
    </xf>
    <xf numFmtId="0" fontId="44" fillId="0" borderId="6" xfId="1" applyFont="1" applyFill="1" applyBorder="1" applyAlignment="1">
      <alignment horizontal="left" vertical="center" wrapText="1"/>
    </xf>
    <xf numFmtId="49" fontId="44" fillId="0" borderId="6" xfId="1" applyNumberFormat="1" applyFont="1" applyFill="1" applyBorder="1" applyAlignment="1">
      <alignment horizontal="center" vertical="center" wrapText="1"/>
    </xf>
    <xf numFmtId="4" fontId="45" fillId="0" borderId="6" xfId="1" applyNumberFormat="1" applyFont="1" applyFill="1" applyBorder="1" applyAlignment="1">
      <alignment horizontal="center" vertical="center" wrapText="1"/>
    </xf>
    <xf numFmtId="4" fontId="44" fillId="0" borderId="6" xfId="1" applyNumberFormat="1" applyFont="1" applyBorder="1" applyAlignment="1">
      <alignment horizontal="center" vertical="center" wrapText="1"/>
    </xf>
    <xf numFmtId="4" fontId="44" fillId="0" borderId="7" xfId="1" applyNumberFormat="1" applyFont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left" vertical="center" wrapText="1"/>
    </xf>
    <xf numFmtId="49" fontId="44" fillId="0" borderId="4" xfId="1" applyNumberFormat="1" applyFont="1" applyFill="1" applyBorder="1" applyAlignment="1">
      <alignment horizontal="center" vertical="center" wrapText="1"/>
    </xf>
    <xf numFmtId="4" fontId="45" fillId="0" borderId="4" xfId="1" applyNumberFormat="1" applyFont="1" applyFill="1" applyBorder="1" applyAlignment="1">
      <alignment horizontal="center" vertical="center" wrapText="1"/>
    </xf>
    <xf numFmtId="4" fontId="44" fillId="0" borderId="4" xfId="1" applyNumberFormat="1" applyFont="1" applyBorder="1" applyAlignment="1">
      <alignment horizontal="center" vertical="center" wrapText="1"/>
    </xf>
    <xf numFmtId="4" fontId="44" fillId="0" borderId="8" xfId="1" applyNumberFormat="1" applyFont="1" applyBorder="1" applyAlignment="1">
      <alignment horizontal="center" vertical="center" wrapText="1"/>
    </xf>
    <xf numFmtId="4" fontId="44" fillId="0" borderId="4" xfId="1" applyNumberFormat="1" applyFont="1" applyFill="1" applyBorder="1" applyAlignment="1">
      <alignment horizontal="center" vertical="center" wrapText="1"/>
    </xf>
    <xf numFmtId="4" fontId="44" fillId="0" borderId="8" xfId="1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Protection="1">
      <protection locked="0"/>
    </xf>
    <xf numFmtId="0" fontId="44" fillId="0" borderId="10" xfId="1" applyFont="1" applyFill="1" applyBorder="1" applyAlignment="1">
      <alignment horizontal="left" vertical="center" wrapText="1"/>
    </xf>
    <xf numFmtId="49" fontId="44" fillId="0" borderId="10" xfId="1" applyNumberFormat="1" applyFont="1" applyFill="1" applyBorder="1" applyAlignment="1">
      <alignment horizontal="center" vertical="center" wrapText="1"/>
    </xf>
    <xf numFmtId="4" fontId="44" fillId="0" borderId="10" xfId="1" applyNumberFormat="1" applyFont="1" applyFill="1" applyBorder="1" applyAlignment="1">
      <alignment horizontal="center" vertical="center" wrapText="1"/>
    </xf>
    <xf numFmtId="4" fontId="44" fillId="0" borderId="11" xfId="1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3" fillId="0" borderId="10" xfId="0" applyFont="1" applyFill="1" applyBorder="1"/>
    <xf numFmtId="4" fontId="45" fillId="0" borderId="10" xfId="1" applyNumberFormat="1" applyFont="1" applyFill="1" applyBorder="1" applyAlignment="1">
      <alignment horizontal="center" vertical="center" wrapText="1"/>
    </xf>
    <xf numFmtId="0" fontId="47" fillId="0" borderId="6" xfId="2" applyFont="1" applyFill="1" applyBorder="1" applyAlignment="1" applyProtection="1">
      <alignment vertical="center" wrapText="1"/>
      <protection locked="0"/>
    </xf>
    <xf numFmtId="49" fontId="44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 applyProtection="1">
      <alignment horizontal="center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/>
      <protection locked="0"/>
    </xf>
    <xf numFmtId="2" fontId="43" fillId="0" borderId="13" xfId="0" applyNumberFormat="1" applyFont="1" applyFill="1" applyBorder="1" applyAlignment="1" applyProtection="1">
      <alignment horizontal="center" vertical="center"/>
      <protection locked="0"/>
    </xf>
    <xf numFmtId="2" fontId="4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47" fillId="0" borderId="0" xfId="3" applyNumberFormat="1" applyFont="1" applyBorder="1" applyAlignment="1">
      <alignment horizontal="right" vertical="center"/>
    </xf>
    <xf numFmtId="0" fontId="47" fillId="0" borderId="0" xfId="3" applyNumberFormat="1" applyFont="1" applyBorder="1" applyAlignment="1">
      <alignment horizontal="center" vertical="center"/>
    </xf>
    <xf numFmtId="0" fontId="47" fillId="0" borderId="0" xfId="3" applyNumberFormat="1" applyFont="1" applyBorder="1" applyAlignment="1">
      <alignment vertical="center"/>
    </xf>
    <xf numFmtId="0" fontId="47" fillId="0" borderId="0" xfId="3" applyNumberFormat="1" applyFont="1" applyFill="1" applyBorder="1" applyAlignment="1">
      <alignment vertical="center"/>
    </xf>
    <xf numFmtId="0" fontId="47" fillId="0" borderId="0" xfId="3" applyNumberFormat="1" applyFont="1" applyFill="1" applyBorder="1" applyAlignment="1">
      <alignment horizontal="right" vertical="center"/>
    </xf>
    <xf numFmtId="0" fontId="47" fillId="0" borderId="0" xfId="3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0" fontId="43" fillId="0" borderId="21" xfId="0" applyFont="1" applyFill="1" applyBorder="1" applyAlignment="1" applyProtection="1">
      <alignment horizontal="center" vertical="center" wrapText="1"/>
      <protection locked="0"/>
    </xf>
    <xf numFmtId="49" fontId="43" fillId="0" borderId="21" xfId="0" applyNumberFormat="1" applyFont="1" applyFill="1" applyBorder="1" applyAlignment="1" applyProtection="1">
      <alignment horizontal="center" vertical="center"/>
      <protection locked="0"/>
    </xf>
    <xf numFmtId="4" fontId="45" fillId="0" borderId="21" xfId="1" applyNumberFormat="1" applyFont="1" applyFill="1" applyBorder="1" applyAlignment="1">
      <alignment horizontal="center" vertical="center" wrapText="1"/>
    </xf>
    <xf numFmtId="2" fontId="43" fillId="0" borderId="21" xfId="0" applyNumberFormat="1" applyFont="1" applyFill="1" applyBorder="1" applyAlignment="1" applyProtection="1">
      <alignment horizontal="center" vertical="center"/>
      <protection locked="0"/>
    </xf>
    <xf numFmtId="2" fontId="43" fillId="0" borderId="22" xfId="0" applyNumberFormat="1" applyFont="1" applyFill="1" applyBorder="1" applyAlignment="1" applyProtection="1">
      <alignment horizontal="center" vertical="center"/>
      <protection locked="0"/>
    </xf>
    <xf numFmtId="4" fontId="45" fillId="0" borderId="13" xfId="1" applyNumberFormat="1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vertical="center"/>
    </xf>
    <xf numFmtId="0" fontId="43" fillId="0" borderId="4" xfId="0" applyFont="1" applyFill="1" applyBorder="1" applyAlignment="1">
      <alignment horizontal="left" vertical="center"/>
    </xf>
    <xf numFmtId="0" fontId="43" fillId="0" borderId="16" xfId="0" applyFont="1" applyFill="1" applyBorder="1"/>
    <xf numFmtId="0" fontId="43" fillId="0" borderId="17" xfId="0" applyFont="1" applyFill="1" applyBorder="1"/>
    <xf numFmtId="0" fontId="43" fillId="0" borderId="6" xfId="0" applyFont="1" applyFill="1" applyBorder="1" applyProtection="1">
      <protection locked="0"/>
    </xf>
    <xf numFmtId="4" fontId="0" fillId="0" borderId="0" xfId="0" applyNumberFormat="1" applyFill="1"/>
    <xf numFmtId="0" fontId="49" fillId="0" borderId="0" xfId="0" applyFont="1"/>
    <xf numFmtId="0" fontId="49" fillId="0" borderId="0" xfId="0" applyFont="1" applyBorder="1"/>
    <xf numFmtId="1" fontId="43" fillId="0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>
      <alignment vertical="center"/>
    </xf>
    <xf numFmtId="4" fontId="44" fillId="0" borderId="10" xfId="1" applyNumberFormat="1" applyFont="1" applyBorder="1" applyAlignment="1">
      <alignment horizontal="center" vertical="center" wrapText="1"/>
    </xf>
    <xf numFmtId="4" fontId="44" fillId="0" borderId="11" xfId="1" applyNumberFormat="1" applyFont="1" applyBorder="1" applyAlignment="1">
      <alignment horizontal="center" vertical="center" wrapText="1"/>
    </xf>
    <xf numFmtId="0" fontId="43" fillId="0" borderId="16" xfId="0" applyFont="1" applyFill="1" applyBorder="1" applyAlignment="1">
      <alignment vertical="center"/>
    </xf>
    <xf numFmtId="0" fontId="47" fillId="0" borderId="0" xfId="21" applyNumberFormat="1" applyFont="1" applyFill="1" applyBorder="1" applyAlignment="1" applyProtection="1">
      <alignment vertical="center"/>
    </xf>
    <xf numFmtId="0" fontId="50" fillId="0" borderId="0" xfId="21" applyNumberFormat="1" applyFont="1" applyBorder="1" applyAlignment="1" applyProtection="1"/>
    <xf numFmtId="2" fontId="51" fillId="0" borderId="0" xfId="21" applyNumberFormat="1" applyFont="1" applyFill="1" applyBorder="1" applyAlignment="1" applyProtection="1">
      <alignment horizontal="center"/>
    </xf>
    <xf numFmtId="0" fontId="50" fillId="0" borderId="0" xfId="21" applyNumberFormat="1" applyFont="1" applyBorder="1" applyAlignment="1" applyProtection="1">
      <alignment horizontal="right" vertical="center"/>
    </xf>
    <xf numFmtId="0" fontId="50" fillId="0" borderId="0" xfId="21" applyNumberFormat="1" applyFont="1" applyBorder="1" applyAlignment="1" applyProtection="1">
      <alignment vertical="center"/>
    </xf>
    <xf numFmtId="0" fontId="50" fillId="0" borderId="0" xfId="21" applyNumberFormat="1" applyFont="1" applyFill="1" applyBorder="1" applyAlignment="1" applyProtection="1">
      <alignment vertical="center"/>
    </xf>
    <xf numFmtId="0" fontId="43" fillId="0" borderId="5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4" fontId="44" fillId="0" borderId="6" xfId="1" applyNumberFormat="1" applyFont="1" applyFill="1" applyBorder="1" applyAlignment="1">
      <alignment horizontal="center" vertical="center" wrapText="1"/>
    </xf>
    <xf numFmtId="0" fontId="47" fillId="0" borderId="10" xfId="2" applyFont="1" applyFill="1" applyBorder="1" applyAlignment="1" applyProtection="1">
      <alignment vertical="center" wrapText="1"/>
      <protection locked="0"/>
    </xf>
    <xf numFmtId="49" fontId="4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18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4" xfId="0" applyFont="1" applyFill="1" applyBorder="1" applyProtection="1">
      <protection locked="0"/>
    </xf>
    <xf numFmtId="2" fontId="5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1" fontId="43" fillId="0" borderId="0" xfId="0" applyNumberFormat="1" applyFont="1" applyFill="1" applyBorder="1" applyAlignment="1" applyProtection="1">
      <alignment horizontal="center" vertical="center"/>
      <protection locked="0"/>
    </xf>
    <xf numFmtId="4" fontId="45" fillId="0" borderId="0" xfId="1" applyNumberFormat="1" applyFont="1" applyFill="1" applyBorder="1" applyAlignment="1">
      <alignment horizontal="center" vertical="center" wrapText="1"/>
    </xf>
    <xf numFmtId="2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Fill="1" applyBorder="1"/>
    <xf numFmtId="0" fontId="47" fillId="0" borderId="4" xfId="2" applyFont="1" applyFill="1" applyBorder="1" applyAlignment="1" applyProtection="1">
      <alignment vertical="center" wrapText="1"/>
      <protection locked="0"/>
    </xf>
    <xf numFmtId="49" fontId="4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23" xfId="0" applyFont="1" applyFill="1" applyBorder="1"/>
    <xf numFmtId="2" fontId="43" fillId="0" borderId="1" xfId="0" applyNumberFormat="1" applyFont="1" applyFill="1" applyBorder="1" applyAlignment="1" applyProtection="1">
      <alignment horizontal="center"/>
      <protection locked="0"/>
    </xf>
    <xf numFmtId="2" fontId="43" fillId="0" borderId="2" xfId="0" applyNumberFormat="1" applyFont="1" applyFill="1" applyBorder="1" applyAlignment="1" applyProtection="1">
      <alignment horizontal="center"/>
      <protection locked="0"/>
    </xf>
    <xf numFmtId="2" fontId="43" fillId="0" borderId="3" xfId="0" applyNumberFormat="1" applyFont="1" applyFill="1" applyBorder="1" applyAlignment="1" applyProtection="1">
      <alignment horizontal="center"/>
      <protection locked="0"/>
    </xf>
  </cellXfs>
  <cellStyles count="45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2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3" t="s">
        <v>5</v>
      </c>
      <c r="C1" s="84"/>
      <c r="D1" s="84"/>
      <c r="E1" s="85"/>
      <c r="F1" s="1" t="s">
        <v>1</v>
      </c>
      <c r="G1" s="2" t="s">
        <v>2</v>
      </c>
      <c r="H1" s="1" t="s">
        <v>3</v>
      </c>
      <c r="I1" s="3">
        <v>44511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</row>
    <row r="4" spans="1:9" ht="19.5" x14ac:dyDescent="0.25">
      <c r="A4" s="46" t="s">
        <v>15</v>
      </c>
      <c r="B4" s="39" t="s">
        <v>16</v>
      </c>
      <c r="C4" s="5" t="s">
        <v>52</v>
      </c>
      <c r="D4" s="6" t="s">
        <v>43</v>
      </c>
      <c r="E4" s="7">
        <f>63.69+21.31-4.93</f>
        <v>80.069999999999993</v>
      </c>
      <c r="F4" s="68">
        <f>16.4/1.5</f>
        <v>10.933333333333332</v>
      </c>
      <c r="G4" s="68">
        <f>21.8/1.5</f>
        <v>14.533333333333333</v>
      </c>
      <c r="H4" s="8">
        <f>17.43/1.5</f>
        <v>11.62</v>
      </c>
      <c r="I4" s="9">
        <f>337.7/1.5</f>
        <v>225.13333333333333</v>
      </c>
    </row>
    <row r="5" spans="1:9" ht="19.5" x14ac:dyDescent="0.3">
      <c r="A5" s="48"/>
      <c r="B5" s="2" t="s">
        <v>18</v>
      </c>
      <c r="C5" s="10" t="s">
        <v>44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48"/>
      <c r="B7" s="73" t="s">
        <v>39</v>
      </c>
      <c r="C7" s="10" t="s">
        <v>38</v>
      </c>
      <c r="D7" s="11" t="s">
        <v>47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</row>
    <row r="8" spans="1:9" ht="19.5" x14ac:dyDescent="0.3">
      <c r="A8" s="48"/>
      <c r="B8" s="73"/>
      <c r="C8" s="80"/>
      <c r="D8" s="81"/>
      <c r="E8" s="12"/>
      <c r="F8" s="15"/>
      <c r="G8" s="15"/>
      <c r="H8" s="15"/>
      <c r="I8" s="16"/>
    </row>
    <row r="9" spans="1:9" ht="20.25" thickBot="1" x14ac:dyDescent="0.35">
      <c r="A9" s="49"/>
      <c r="B9" s="17"/>
      <c r="C9" s="69"/>
      <c r="D9" s="70"/>
      <c r="E9" s="24"/>
      <c r="F9" s="56"/>
      <c r="G9" s="56"/>
      <c r="H9" s="56"/>
      <c r="I9" s="57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13.423333333333332</v>
      </c>
      <c r="G10" s="43">
        <f t="shared" ref="G10:I10" si="0">SUM(G4:G9)</f>
        <v>15.833333333333334</v>
      </c>
      <c r="H10" s="43">
        <f t="shared" si="0"/>
        <v>51.12</v>
      </c>
      <c r="I10" s="44">
        <f t="shared" si="0"/>
        <v>406.83333333333331</v>
      </c>
    </row>
    <row r="11" spans="1:9" ht="37.5" x14ac:dyDescent="0.25">
      <c r="A11" s="46" t="s">
        <v>23</v>
      </c>
      <c r="B11" s="39" t="s">
        <v>24</v>
      </c>
      <c r="C11" s="5" t="s">
        <v>54</v>
      </c>
      <c r="D11" s="6" t="s">
        <v>42</v>
      </c>
      <c r="E11" s="7">
        <v>17</v>
      </c>
      <c r="F11" s="8">
        <v>0.9</v>
      </c>
      <c r="G11" s="8">
        <v>0.05</v>
      </c>
      <c r="H11" s="8">
        <v>2.35</v>
      </c>
      <c r="I11" s="9">
        <v>14</v>
      </c>
    </row>
    <row r="12" spans="1:9" ht="37.5" x14ac:dyDescent="0.25">
      <c r="A12" s="58"/>
      <c r="B12" s="47" t="s">
        <v>25</v>
      </c>
      <c r="C12" s="10" t="s">
        <v>55</v>
      </c>
      <c r="D12" s="11" t="s">
        <v>56</v>
      </c>
      <c r="E12" s="12">
        <v>65</v>
      </c>
      <c r="F12" s="15">
        <v>3.5</v>
      </c>
      <c r="G12" s="15">
        <v>7.9</v>
      </c>
      <c r="H12" s="15">
        <v>35.75</v>
      </c>
      <c r="I12" s="16">
        <v>212.5</v>
      </c>
    </row>
    <row r="13" spans="1:9" ht="19.5" x14ac:dyDescent="0.3">
      <c r="A13" s="79"/>
      <c r="B13" s="2" t="s">
        <v>26</v>
      </c>
      <c r="C13" s="10" t="s">
        <v>57</v>
      </c>
      <c r="D13" s="11" t="s">
        <v>43</v>
      </c>
      <c r="E13" s="12">
        <f>75-13.4-7.73</f>
        <v>53.870000000000005</v>
      </c>
      <c r="F13" s="15">
        <f>15.55</f>
        <v>15.55</v>
      </c>
      <c r="G13" s="15">
        <f>11.55</f>
        <v>11.55</v>
      </c>
      <c r="H13" s="15">
        <f>15.7</f>
        <v>15.7</v>
      </c>
      <c r="I13" s="16">
        <f>228.75</f>
        <v>228.75</v>
      </c>
    </row>
    <row r="14" spans="1:9" ht="19.5" x14ac:dyDescent="0.3">
      <c r="A14" s="48"/>
      <c r="B14" s="2" t="s">
        <v>49</v>
      </c>
      <c r="C14" s="80" t="s">
        <v>58</v>
      </c>
      <c r="D14" s="11" t="s">
        <v>50</v>
      </c>
      <c r="E14" s="12">
        <v>20</v>
      </c>
      <c r="F14" s="15">
        <f>4.45/20*15+1.38</f>
        <v>4.7174999999999994</v>
      </c>
      <c r="G14" s="15">
        <f>5.28/20*15+2.91</f>
        <v>6.87</v>
      </c>
      <c r="H14" s="15">
        <f>76.74/20*15+21.88</f>
        <v>79.434999999999988</v>
      </c>
      <c r="I14" s="16">
        <f>168.18/20*15+69.24</f>
        <v>195.375</v>
      </c>
    </row>
    <row r="15" spans="1:9" ht="19.5" x14ac:dyDescent="0.3">
      <c r="A15" s="48"/>
      <c r="B15" s="2" t="s">
        <v>18</v>
      </c>
      <c r="C15" s="10" t="s">
        <v>60</v>
      </c>
      <c r="D15" s="11" t="s">
        <v>17</v>
      </c>
      <c r="E15" s="12">
        <v>30</v>
      </c>
      <c r="F15" s="15">
        <v>0.109</v>
      </c>
      <c r="G15" s="15">
        <v>0.1</v>
      </c>
      <c r="H15" s="15">
        <v>33.6</v>
      </c>
      <c r="I15" s="16">
        <v>137.19999999999999</v>
      </c>
    </row>
    <row r="16" spans="1:9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</row>
    <row r="17" spans="1:9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29.216500000000003</v>
      </c>
      <c r="G18" s="43">
        <f t="shared" si="1"/>
        <v>27.310000000000002</v>
      </c>
      <c r="H18" s="43">
        <f t="shared" si="1"/>
        <v>190.80499999999998</v>
      </c>
      <c r="I18" s="44">
        <f t="shared" si="1"/>
        <v>910.52499999999998</v>
      </c>
    </row>
    <row r="19" spans="1:9" ht="19.5" x14ac:dyDescent="0.3">
      <c r="A19" s="82" t="s">
        <v>32</v>
      </c>
      <c r="B19" s="50" t="s">
        <v>18</v>
      </c>
      <c r="C19" s="25" t="s">
        <v>40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19.5" x14ac:dyDescent="0.3">
      <c r="A20" s="48"/>
      <c r="B20" s="2" t="s">
        <v>51</v>
      </c>
      <c r="C20" s="80" t="s">
        <v>61</v>
      </c>
      <c r="D20" s="81" t="s">
        <v>33</v>
      </c>
      <c r="E20" s="12">
        <v>36.6</v>
      </c>
      <c r="F20" s="13">
        <v>3.7</v>
      </c>
      <c r="G20" s="13">
        <v>7.7</v>
      </c>
      <c r="H20" s="13">
        <v>34.299999999999997</v>
      </c>
      <c r="I20" s="14">
        <v>221.5</v>
      </c>
    </row>
    <row r="21" spans="1:9" ht="20.25" thickBot="1" x14ac:dyDescent="0.35">
      <c r="A21" s="49"/>
      <c r="B21" s="23"/>
      <c r="C21" s="69"/>
      <c r="D21" s="70"/>
      <c r="E21" s="24"/>
      <c r="F21" s="56"/>
      <c r="G21" s="56"/>
      <c r="H21" s="56"/>
      <c r="I21" s="57"/>
    </row>
    <row r="22" spans="1:9" ht="20.25" thickBot="1" x14ac:dyDescent="0.3">
      <c r="A22" s="55" t="s">
        <v>22</v>
      </c>
      <c r="B22" s="67"/>
      <c r="C22" s="27"/>
      <c r="D22" s="28"/>
      <c r="E22" s="45">
        <f>SUM(E19:E21)</f>
        <v>89.6</v>
      </c>
      <c r="F22" s="29">
        <f>SUM(F19:F21)</f>
        <v>4.3</v>
      </c>
      <c r="G22" s="29">
        <f>SUM(G19:G21)</f>
        <v>7.7</v>
      </c>
      <c r="H22" s="29">
        <f>SUM(H19:H21)</f>
        <v>67.3</v>
      </c>
      <c r="I22" s="30">
        <f>SUM(I19:I21)</f>
        <v>357.5</v>
      </c>
    </row>
    <row r="23" spans="1:9" ht="18.75" x14ac:dyDescent="0.25">
      <c r="A23" s="66"/>
      <c r="B23" s="66"/>
      <c r="C23" s="31"/>
      <c r="D23" s="31"/>
      <c r="E23" s="31"/>
      <c r="F23" s="31"/>
      <c r="G23" s="31"/>
      <c r="H23" s="51"/>
      <c r="I23" s="31"/>
    </row>
    <row r="24" spans="1:9" ht="18.75" x14ac:dyDescent="0.25">
      <c r="A24" s="66"/>
      <c r="B24" s="66"/>
      <c r="C24" s="31"/>
      <c r="D24" s="31"/>
      <c r="E24" s="31"/>
      <c r="F24" s="31"/>
      <c r="G24" s="31"/>
      <c r="H24" s="51"/>
      <c r="I24" s="31"/>
    </row>
    <row r="25" spans="1:9" ht="16.5" customHeight="1" x14ac:dyDescent="0.25">
      <c r="A25" s="31"/>
      <c r="B25" s="31"/>
      <c r="C25" s="32" t="s">
        <v>34</v>
      </c>
      <c r="D25" s="33"/>
      <c r="E25" s="34" t="s">
        <v>35</v>
      </c>
      <c r="F25" s="35"/>
      <c r="G25" s="31"/>
      <c r="H25" s="31"/>
      <c r="I25" s="31"/>
    </row>
    <row r="26" spans="1:9" ht="18.75" x14ac:dyDescent="0.25">
      <c r="A26" s="31"/>
      <c r="B26" s="31"/>
      <c r="C26" s="32"/>
      <c r="D26" s="33"/>
      <c r="E26" s="34"/>
      <c r="F26" s="35"/>
      <c r="G26" s="31"/>
      <c r="H26" s="31"/>
      <c r="I26" s="31"/>
    </row>
    <row r="27" spans="1:9" ht="18.75" x14ac:dyDescent="0.25">
      <c r="A27" s="60"/>
      <c r="B27" s="62"/>
      <c r="C27" s="36" t="s">
        <v>36</v>
      </c>
      <c r="D27" s="37"/>
      <c r="E27" s="59" t="s">
        <v>37</v>
      </c>
      <c r="F27" s="35"/>
      <c r="G27" s="61"/>
      <c r="H27" s="61"/>
      <c r="I27" s="61"/>
    </row>
    <row r="28" spans="1:9" x14ac:dyDescent="0.25">
      <c r="A28" s="60"/>
      <c r="B28" s="62"/>
      <c r="C28" s="63"/>
      <c r="D28" s="64"/>
      <c r="E28" s="61"/>
      <c r="F28" s="61"/>
      <c r="G28" s="61"/>
      <c r="H28" s="61"/>
      <c r="I28" s="61"/>
    </row>
    <row r="29" spans="1:9" x14ac:dyDescent="0.25">
      <c r="A29" s="53"/>
      <c r="B29" s="62"/>
      <c r="C29" s="63"/>
      <c r="D29" s="64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  <row r="32" spans="1:9" x14ac:dyDescent="0.25">
      <c r="A32" s="52"/>
      <c r="B32" s="52"/>
      <c r="C32" s="52"/>
      <c r="D32" s="52"/>
      <c r="E32" s="52"/>
      <c r="F32" s="52"/>
      <c r="G32" s="52"/>
      <c r="H32" s="52"/>
      <c r="I32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3"/>
  <sheetViews>
    <sheetView zoomScale="90" zoomScaleNormal="90" workbookViewId="0">
      <selection activeCell="C3" sqref="C3:I2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3" t="s">
        <v>5</v>
      </c>
      <c r="C1" s="84"/>
      <c r="D1" s="84"/>
      <c r="E1" s="85"/>
      <c r="F1" s="1" t="s">
        <v>1</v>
      </c>
      <c r="G1" s="2" t="s">
        <v>4</v>
      </c>
      <c r="H1" s="1" t="s">
        <v>3</v>
      </c>
      <c r="I1" s="3">
        <f>food1!I1</f>
        <v>44511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  <c r="J3" s="4"/>
    </row>
    <row r="4" spans="1:10" ht="19.5" x14ac:dyDescent="0.25">
      <c r="A4" s="46" t="s">
        <v>15</v>
      </c>
      <c r="B4" s="39" t="s">
        <v>16</v>
      </c>
      <c r="C4" s="5" t="s">
        <v>52</v>
      </c>
      <c r="D4" s="6" t="s">
        <v>43</v>
      </c>
      <c r="E4" s="7">
        <f>63.69+21.31-4.93</f>
        <v>80.069999999999993</v>
      </c>
      <c r="F4" s="68">
        <f>16.4/1.5</f>
        <v>10.933333333333332</v>
      </c>
      <c r="G4" s="68">
        <f>21.8/1.5</f>
        <v>14.533333333333333</v>
      </c>
      <c r="H4" s="8">
        <f>17.43/1.5</f>
        <v>11.62</v>
      </c>
      <c r="I4" s="9">
        <f>337.7/1.5</f>
        <v>225.13333333333333</v>
      </c>
      <c r="J4" s="4"/>
    </row>
    <row r="5" spans="1:10" ht="19.5" x14ac:dyDescent="0.3">
      <c r="A5" s="48"/>
      <c r="B5" s="2" t="s">
        <v>18</v>
      </c>
      <c r="C5" s="10" t="s">
        <v>44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48"/>
      <c r="B7" s="73" t="s">
        <v>39</v>
      </c>
      <c r="C7" s="10" t="s">
        <v>38</v>
      </c>
      <c r="D7" s="11" t="s">
        <v>47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19.5" x14ac:dyDescent="0.3">
      <c r="A8" s="48"/>
      <c r="B8" s="73" t="s">
        <v>45</v>
      </c>
      <c r="C8" s="10" t="s">
        <v>46</v>
      </c>
      <c r="D8" s="11" t="s">
        <v>53</v>
      </c>
      <c r="E8" s="74">
        <f>23.4-1.27</f>
        <v>22.13</v>
      </c>
      <c r="F8" s="15">
        <v>3.5</v>
      </c>
      <c r="G8" s="15">
        <v>4.4000000000000004</v>
      </c>
      <c r="H8" s="15">
        <v>0</v>
      </c>
      <c r="I8" s="16">
        <v>54.6</v>
      </c>
      <c r="J8" s="1"/>
    </row>
    <row r="9" spans="1:10" ht="20.25" thickBot="1" x14ac:dyDescent="0.35">
      <c r="A9" s="49"/>
      <c r="B9" s="17"/>
      <c r="C9" s="69"/>
      <c r="D9" s="70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16.923333333333332</v>
      </c>
      <c r="G10" s="43">
        <f t="shared" ref="G10:I10" si="0">SUM(G4:G9)</f>
        <v>20.233333333333334</v>
      </c>
      <c r="H10" s="43">
        <f t="shared" si="0"/>
        <v>51.12</v>
      </c>
      <c r="I10" s="44">
        <f t="shared" si="0"/>
        <v>461.43333333333334</v>
      </c>
      <c r="J10" s="4"/>
    </row>
    <row r="11" spans="1:10" ht="37.5" x14ac:dyDescent="0.25">
      <c r="A11" s="46" t="s">
        <v>23</v>
      </c>
      <c r="B11" s="39" t="s">
        <v>24</v>
      </c>
      <c r="C11" s="5" t="s">
        <v>54</v>
      </c>
      <c r="D11" s="6" t="s">
        <v>42</v>
      </c>
      <c r="E11" s="7">
        <v>17</v>
      </c>
      <c r="F11" s="8">
        <v>0.9</v>
      </c>
      <c r="G11" s="8">
        <v>0.05</v>
      </c>
      <c r="H11" s="8">
        <v>2.35</v>
      </c>
      <c r="I11" s="9">
        <v>14</v>
      </c>
      <c r="J11" s="4"/>
    </row>
    <row r="12" spans="1:10" ht="37.5" x14ac:dyDescent="0.3">
      <c r="A12" s="58"/>
      <c r="B12" s="47" t="s">
        <v>25</v>
      </c>
      <c r="C12" s="10" t="s">
        <v>55</v>
      </c>
      <c r="D12" s="11" t="s">
        <v>48</v>
      </c>
      <c r="E12" s="12">
        <f>65+8.6-0.74</f>
        <v>72.86</v>
      </c>
      <c r="F12" s="15">
        <v>3.5</v>
      </c>
      <c r="G12" s="15">
        <v>7.9</v>
      </c>
      <c r="H12" s="15">
        <v>35.75</v>
      </c>
      <c r="I12" s="16">
        <v>212.5</v>
      </c>
      <c r="J12" s="1"/>
    </row>
    <row r="13" spans="1:10" ht="19.5" x14ac:dyDescent="0.3">
      <c r="A13" s="79"/>
      <c r="B13" s="2" t="s">
        <v>26</v>
      </c>
      <c r="C13" s="10" t="s">
        <v>57</v>
      </c>
      <c r="D13" s="11" t="s">
        <v>43</v>
      </c>
      <c r="E13" s="12">
        <f>75-13.4-7.73</f>
        <v>53.870000000000005</v>
      </c>
      <c r="F13" s="15">
        <f>15.55</f>
        <v>15.55</v>
      </c>
      <c r="G13" s="15">
        <f>11.55</f>
        <v>11.55</v>
      </c>
      <c r="H13" s="15">
        <f>15.7</f>
        <v>15.7</v>
      </c>
      <c r="I13" s="16">
        <f>228.75</f>
        <v>228.75</v>
      </c>
      <c r="J13" s="1"/>
    </row>
    <row r="14" spans="1:10" ht="19.5" x14ac:dyDescent="0.3">
      <c r="A14" s="48"/>
      <c r="B14" s="2" t="s">
        <v>49</v>
      </c>
      <c r="C14" s="80" t="s">
        <v>58</v>
      </c>
      <c r="D14" s="11" t="s">
        <v>59</v>
      </c>
      <c r="E14" s="12">
        <v>24</v>
      </c>
      <c r="F14" s="15">
        <f>4.45/20*18+1.38</f>
        <v>5.3849999999999998</v>
      </c>
      <c r="G14" s="15">
        <f>5.28/20*18+2.91</f>
        <v>7.6620000000000008</v>
      </c>
      <c r="H14" s="15">
        <f>76.74/20*18+21.88</f>
        <v>90.945999999999998</v>
      </c>
      <c r="I14" s="16">
        <f>168.18/20*18+69.24</f>
        <v>220.60200000000003</v>
      </c>
      <c r="J14" s="1"/>
    </row>
    <row r="15" spans="1:10" ht="19.5" x14ac:dyDescent="0.3">
      <c r="A15" s="48"/>
      <c r="B15" s="2" t="s">
        <v>18</v>
      </c>
      <c r="C15" s="10" t="s">
        <v>60</v>
      </c>
      <c r="D15" s="11" t="s">
        <v>17</v>
      </c>
      <c r="E15" s="12">
        <v>30</v>
      </c>
      <c r="F15" s="15">
        <v>0.109</v>
      </c>
      <c r="G15" s="15">
        <v>0.1</v>
      </c>
      <c r="H15" s="15">
        <v>33.6</v>
      </c>
      <c r="I15" s="16">
        <v>137.19999999999999</v>
      </c>
      <c r="J15" s="1"/>
    </row>
    <row r="16" spans="1:10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  <c r="J16" s="1"/>
    </row>
    <row r="17" spans="1:10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209.73000000000002</v>
      </c>
      <c r="F18" s="43">
        <f t="shared" ref="F18:I18" si="1">SUM(F11:F17)</f>
        <v>29.884</v>
      </c>
      <c r="G18" s="43">
        <f t="shared" si="1"/>
        <v>28.102</v>
      </c>
      <c r="H18" s="43">
        <f t="shared" si="1"/>
        <v>202.31599999999997</v>
      </c>
      <c r="I18" s="44">
        <f t="shared" si="1"/>
        <v>935.75200000000007</v>
      </c>
      <c r="J18" s="1"/>
    </row>
    <row r="19" spans="1:10" ht="19.5" x14ac:dyDescent="0.3">
      <c r="A19" s="82" t="s">
        <v>32</v>
      </c>
      <c r="B19" s="50" t="s">
        <v>18</v>
      </c>
      <c r="C19" s="25" t="s">
        <v>41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19.5" x14ac:dyDescent="0.3">
      <c r="A20" s="48"/>
      <c r="B20" s="2" t="s">
        <v>51</v>
      </c>
      <c r="C20" s="80" t="s">
        <v>61</v>
      </c>
      <c r="D20" s="81" t="s">
        <v>33</v>
      </c>
      <c r="E20" s="12">
        <v>36.6</v>
      </c>
      <c r="F20" s="13">
        <v>3.7</v>
      </c>
      <c r="G20" s="13">
        <v>7.7</v>
      </c>
      <c r="H20" s="13">
        <v>34.299999999999997</v>
      </c>
      <c r="I20" s="14">
        <v>221.5</v>
      </c>
      <c r="J20" s="22"/>
    </row>
    <row r="21" spans="1:10" ht="20.25" thickBot="1" x14ac:dyDescent="0.35">
      <c r="A21" s="49"/>
      <c r="B21" s="23"/>
      <c r="C21" s="69"/>
      <c r="D21" s="70"/>
      <c r="E21" s="24"/>
      <c r="F21" s="56"/>
      <c r="G21" s="56"/>
      <c r="H21" s="56"/>
      <c r="I21" s="57"/>
      <c r="J21" s="31"/>
    </row>
    <row r="22" spans="1:10" ht="20.25" thickBot="1" x14ac:dyDescent="0.3">
      <c r="A22" s="55" t="s">
        <v>22</v>
      </c>
      <c r="B22" s="67"/>
      <c r="C22" s="27"/>
      <c r="D22" s="54"/>
      <c r="E22" s="45">
        <f>SUM(E19:E21)</f>
        <v>98.6</v>
      </c>
      <c r="F22" s="29">
        <f>SUM(F19:F21)</f>
        <v>4.3</v>
      </c>
      <c r="G22" s="29">
        <f>SUM(G19:G21)</f>
        <v>7.7</v>
      </c>
      <c r="H22" s="29">
        <f>SUM(H19:H21)</f>
        <v>67.3</v>
      </c>
      <c r="I22" s="30">
        <f>SUM(I19:I21)</f>
        <v>357.5</v>
      </c>
      <c r="J22" s="31"/>
    </row>
    <row r="23" spans="1:10" ht="19.5" x14ac:dyDescent="0.25">
      <c r="A23" s="66"/>
      <c r="B23" s="66"/>
      <c r="C23" s="75"/>
      <c r="D23" s="76"/>
      <c r="E23" s="77"/>
      <c r="F23" s="78"/>
      <c r="G23" s="78"/>
      <c r="H23" s="78"/>
      <c r="I23" s="78"/>
      <c r="J23" s="31"/>
    </row>
    <row r="24" spans="1:10" ht="19.5" x14ac:dyDescent="0.25">
      <c r="A24" s="66"/>
      <c r="B24" s="66"/>
      <c r="C24" s="75"/>
      <c r="D24" s="76"/>
      <c r="E24" s="77"/>
      <c r="F24" s="78"/>
      <c r="G24" s="78"/>
      <c r="H24" s="78"/>
      <c r="I24" s="78"/>
      <c r="J24" s="31"/>
    </row>
    <row r="25" spans="1:10" ht="18.75" x14ac:dyDescent="0.25">
      <c r="A25" s="31"/>
      <c r="B25" s="31"/>
      <c r="C25" s="32" t="s">
        <v>34</v>
      </c>
      <c r="D25" s="33"/>
      <c r="E25" s="34" t="s">
        <v>35</v>
      </c>
      <c r="F25" s="35"/>
      <c r="G25" s="51"/>
      <c r="H25" s="31"/>
      <c r="I25" s="31"/>
      <c r="J25" s="31"/>
    </row>
    <row r="26" spans="1:10" ht="18.75" x14ac:dyDescent="0.25">
      <c r="A26" s="31"/>
      <c r="B26" s="31"/>
      <c r="C26" s="32"/>
      <c r="D26" s="33"/>
      <c r="E26" s="34"/>
      <c r="F26" s="35"/>
      <c r="G26" s="31"/>
      <c r="H26" s="31"/>
      <c r="I26" s="31"/>
      <c r="J26" s="31"/>
    </row>
    <row r="27" spans="1:10" ht="18.75" x14ac:dyDescent="0.25">
      <c r="A27" s="31"/>
      <c r="B27" s="31"/>
      <c r="C27" s="36" t="s">
        <v>36</v>
      </c>
      <c r="D27" s="37"/>
      <c r="E27" s="59" t="s">
        <v>37</v>
      </c>
      <c r="F27" s="35"/>
      <c r="G27" s="31"/>
      <c r="H27" s="31"/>
      <c r="I27" s="31"/>
      <c r="J27" s="31"/>
    </row>
    <row r="28" spans="1:10" x14ac:dyDescent="0.25">
      <c r="A28" s="60"/>
      <c r="B28" s="62"/>
      <c r="C28" s="63"/>
      <c r="D28" s="64"/>
      <c r="E28" s="61"/>
      <c r="F28" s="61"/>
      <c r="G28" s="61"/>
      <c r="H28" s="61"/>
      <c r="I28" s="61"/>
      <c r="J28" s="52"/>
    </row>
    <row r="29" spans="1:10" x14ac:dyDescent="0.25">
      <c r="A29" s="60"/>
      <c r="B29" s="62"/>
      <c r="C29" s="63"/>
      <c r="D29" s="64"/>
      <c r="E29" s="61"/>
      <c r="F29" s="61"/>
      <c r="G29" s="61"/>
      <c r="H29" s="61"/>
      <c r="I29" s="61"/>
      <c r="J29" s="52"/>
    </row>
    <row r="30" spans="1:10" x14ac:dyDescent="0.25">
      <c r="A30" s="53"/>
      <c r="B30" s="62"/>
      <c r="C30" s="63"/>
      <c r="D30" s="64"/>
      <c r="E30" s="53"/>
      <c r="F30" s="53"/>
      <c r="G30" s="53"/>
      <c r="H30" s="53"/>
      <c r="I30" s="53"/>
      <c r="J30" s="52"/>
    </row>
    <row r="31" spans="1:10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  <row r="33" spans="1:10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2021-11-10T01:52:54Z</dcterms:modified>
</cp:coreProperties>
</file>