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ЭтаКнига" defaultThemeVersion="124226"/>
  <bookViews>
    <workbookView xWindow="240" yWindow="105" windowWidth="14805" windowHeight="8010"/>
  </bookViews>
  <sheets>
    <sheet name="1" sheetId="15" r:id="rId1"/>
  </sheets>
  <definedNames>
    <definedName name="_xlnm.Print_Area" localSheetId="0">'1'!$A$1:$T$24</definedName>
  </definedNames>
  <calcPr calcId="152511"/>
</workbook>
</file>

<file path=xl/calcChain.xml><?xml version="1.0" encoding="utf-8"?>
<calcChain xmlns="http://schemas.openxmlformats.org/spreadsheetml/2006/main">
  <c r="T20" i="15" l="1"/>
  <c r="S20" i="15"/>
  <c r="R20" i="15"/>
  <c r="Q20" i="15"/>
  <c r="P20" i="15"/>
  <c r="J20" i="15"/>
  <c r="I20" i="15"/>
  <c r="H20" i="15"/>
  <c r="G20" i="15"/>
  <c r="F20" i="15"/>
  <c r="M19" i="15"/>
  <c r="C19" i="15"/>
  <c r="T15" i="15"/>
  <c r="S15" i="15"/>
  <c r="R15" i="15"/>
  <c r="Q15" i="15"/>
  <c r="J15" i="15"/>
  <c r="I15" i="15"/>
  <c r="H15" i="15"/>
  <c r="G15" i="15"/>
  <c r="T14" i="15"/>
  <c r="T17" i="15" s="1"/>
  <c r="S14" i="15"/>
  <c r="S17" i="15" s="1"/>
  <c r="R14" i="15"/>
  <c r="R17" i="15" s="1"/>
  <c r="Q14" i="15"/>
  <c r="Q17" i="15" s="1"/>
  <c r="J14" i="15"/>
  <c r="J17" i="15" s="1"/>
  <c r="I14" i="15"/>
  <c r="I17" i="15" s="1"/>
  <c r="H14" i="15"/>
  <c r="H17" i="15" s="1"/>
  <c r="G14" i="15"/>
  <c r="G17" i="15" s="1"/>
  <c r="F12" i="15"/>
  <c r="F17" i="15" s="1"/>
  <c r="P11" i="15"/>
  <c r="M11" i="15"/>
  <c r="M12" i="15" s="1"/>
  <c r="M13" i="15" s="1"/>
  <c r="M14" i="15" s="1"/>
  <c r="M15" i="15" s="1"/>
  <c r="C11" i="15"/>
  <c r="C12" i="15" s="1"/>
  <c r="C13" i="15" s="1"/>
  <c r="C14" i="15" s="1"/>
  <c r="C15" i="15" s="1"/>
  <c r="J9" i="15"/>
  <c r="I9" i="15"/>
  <c r="H9" i="15"/>
  <c r="G9" i="15"/>
  <c r="M5" i="15"/>
  <c r="M6" i="15" s="1"/>
  <c r="M7" i="15" s="1"/>
  <c r="M8" i="15" s="1"/>
  <c r="C5" i="15"/>
  <c r="C6" i="15" s="1"/>
  <c r="C7" i="15" s="1"/>
  <c r="C8" i="15" s="1"/>
  <c r="T4" i="15"/>
  <c r="T9" i="15" s="1"/>
  <c r="S4" i="15"/>
  <c r="S9" i="15" s="1"/>
  <c r="R4" i="15"/>
  <c r="R9" i="15" s="1"/>
  <c r="Q4" i="15"/>
  <c r="Q9" i="15" s="1"/>
  <c r="P4" i="15"/>
  <c r="P9" i="15" s="1"/>
  <c r="F4" i="15"/>
  <c r="P17" i="15" l="1"/>
  <c r="F9" i="15"/>
  <c r="T1" i="15" l="1"/>
</calcChain>
</file>

<file path=xl/sharedStrings.xml><?xml version="1.0" encoding="utf-8"?>
<sst xmlns="http://schemas.openxmlformats.org/spreadsheetml/2006/main" count="128" uniqueCount="61">
  <si>
    <t>Школа</t>
  </si>
  <si>
    <t>Возвраст</t>
  </si>
  <si>
    <t>7-11 лет</t>
  </si>
  <si>
    <t>Дата</t>
  </si>
  <si>
    <t>12 и старше</t>
  </si>
  <si>
    <t>КГОБУ "Петропавловск-Камчатская школа № 2"</t>
  </si>
  <si>
    <t>Прием пищи</t>
  </si>
  <si>
    <t>Раздел</t>
  </si>
  <si>
    <t>Кол-во</t>
  </si>
  <si>
    <t>Блюдо</t>
  </si>
  <si>
    <t>Выход, г</t>
  </si>
  <si>
    <t>Цена</t>
  </si>
  <si>
    <t>Белки</t>
  </si>
  <si>
    <t>Жиры</t>
  </si>
  <si>
    <t>Углеводы</t>
  </si>
  <si>
    <t>Калорийность</t>
  </si>
  <si>
    <t>Завтрак</t>
  </si>
  <si>
    <t>гор.блюдо</t>
  </si>
  <si>
    <t>1/200</t>
  </si>
  <si>
    <t>напиток</t>
  </si>
  <si>
    <t>хлеб</t>
  </si>
  <si>
    <t>Батон</t>
  </si>
  <si>
    <t>1/30</t>
  </si>
  <si>
    <t>масло</t>
  </si>
  <si>
    <t>Масло сливочное</t>
  </si>
  <si>
    <t>Итого:</t>
  </si>
  <si>
    <t>Обед</t>
  </si>
  <si>
    <t>салат</t>
  </si>
  <si>
    <t>1 блюдо</t>
  </si>
  <si>
    <t>2 блюдо</t>
  </si>
  <si>
    <t>Компот из сухофруктов</t>
  </si>
  <si>
    <t>хлеб бел.</t>
  </si>
  <si>
    <t>Хлеб пшеничный</t>
  </si>
  <si>
    <t>0,030</t>
  </si>
  <si>
    <t>хлеб черн.</t>
  </si>
  <si>
    <t>Хлеб ржано-пшеничный</t>
  </si>
  <si>
    <t>Полдник</t>
  </si>
  <si>
    <t>Сок 0,2</t>
  </si>
  <si>
    <t>1 шт</t>
  </si>
  <si>
    <t>Бухгалтер</t>
  </si>
  <si>
    <t>Гудым Д.С.</t>
  </si>
  <si>
    <t>Зав.производством</t>
  </si>
  <si>
    <t>Мустафаева Н.В.</t>
  </si>
  <si>
    <t>Сок фруктовый</t>
  </si>
  <si>
    <t>250/10</t>
  </si>
  <si>
    <t>Каша молочная рисовая</t>
  </si>
  <si>
    <t>220/10</t>
  </si>
  <si>
    <t xml:space="preserve">Чай с сахаром </t>
  </si>
  <si>
    <t>1/10</t>
  </si>
  <si>
    <t>сыр</t>
  </si>
  <si>
    <t>Сыр</t>
  </si>
  <si>
    <t>Кукуруза консервированная</t>
  </si>
  <si>
    <t>1/20</t>
  </si>
  <si>
    <t>Суп гречневый с курицей</t>
  </si>
  <si>
    <t>250/15</t>
  </si>
  <si>
    <t>Плов со свининой</t>
  </si>
  <si>
    <t>1/250</t>
  </si>
  <si>
    <t>Вафли</t>
  </si>
  <si>
    <t>1/50</t>
  </si>
  <si>
    <t>вафли</t>
  </si>
  <si>
    <t>Каша молочная рисовая с м/сл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</si>
</sst>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0"/>
      <name val="Arial Cyr"/>
      <charset val="204"/>
    </font>
    <font>
      <b/>
      <i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11"/>
      <name val="Calibri"/>
      <family val="2"/>
      <scheme val="minor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7">
    <xf numFmtId="0" fontId="0" fillId="0" borderId="0"/>
    <xf numFmtId="0" fontId="14" fillId="0" borderId="0"/>
    <xf numFmtId="0" fontId="19" fillId="0" borderId="0"/>
    <xf numFmtId="0" fontId="22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18">
    <xf numFmtId="0" fontId="0" fillId="0" borderId="0" xfId="0"/>
    <xf numFmtId="0" fontId="15" fillId="0" borderId="0" xfId="0" applyFont="1" applyFill="1"/>
    <xf numFmtId="0" fontId="15" fillId="0" borderId="4" xfId="0" applyFont="1" applyFill="1" applyBorder="1"/>
    <xf numFmtId="14" fontId="15" fillId="0" borderId="4" xfId="0" applyNumberFormat="1" applyFont="1" applyFill="1" applyBorder="1" applyAlignment="1" applyProtection="1">
      <alignment vertical="center"/>
      <protection locked="0"/>
    </xf>
    <xf numFmtId="0" fontId="15" fillId="0" borderId="0" xfId="0" applyFont="1" applyFill="1" applyAlignment="1">
      <alignment vertical="center"/>
    </xf>
    <xf numFmtId="0" fontId="15" fillId="0" borderId="5" xfId="0" applyFont="1" applyFill="1" applyBorder="1"/>
    <xf numFmtId="0" fontId="17" fillId="0" borderId="7" xfId="1" applyFont="1" applyFill="1" applyBorder="1" applyAlignment="1">
      <alignment horizontal="left" vertical="center" wrapText="1"/>
    </xf>
    <xf numFmtId="49" fontId="17" fillId="0" borderId="7" xfId="1" applyNumberFormat="1" applyFont="1" applyFill="1" applyBorder="1" applyAlignment="1">
      <alignment horizontal="center" vertical="center" wrapText="1"/>
    </xf>
    <xf numFmtId="4" fontId="18" fillId="0" borderId="7" xfId="1" applyNumberFormat="1" applyFont="1" applyFill="1" applyBorder="1" applyAlignment="1">
      <alignment horizontal="center" vertical="center" wrapText="1"/>
    </xf>
    <xf numFmtId="4" fontId="17" fillId="0" borderId="7" xfId="1" applyNumberFormat="1" applyFont="1" applyBorder="1" applyAlignment="1">
      <alignment horizontal="center" vertical="center" wrapText="1"/>
    </xf>
    <xf numFmtId="4" fontId="17" fillId="0" borderId="9" xfId="1" applyNumberFormat="1" applyFont="1" applyBorder="1" applyAlignment="1">
      <alignment horizontal="center" vertical="center" wrapText="1"/>
    </xf>
    <xf numFmtId="0" fontId="15" fillId="0" borderId="1" xfId="0" applyFont="1" applyFill="1" applyBorder="1" applyAlignment="1" applyProtection="1">
      <alignment horizontal="center"/>
      <protection locked="0"/>
    </xf>
    <xf numFmtId="0" fontId="17" fillId="0" borderId="4" xfId="1" applyFont="1" applyFill="1" applyBorder="1" applyAlignment="1">
      <alignment horizontal="left" vertical="center" wrapText="1"/>
    </xf>
    <xf numFmtId="49" fontId="17" fillId="0" borderId="4" xfId="1" applyNumberFormat="1" applyFont="1" applyFill="1" applyBorder="1" applyAlignment="1">
      <alignment horizontal="center" vertical="center" wrapText="1"/>
    </xf>
    <xf numFmtId="4" fontId="18" fillId="0" borderId="4" xfId="1" applyNumberFormat="1" applyFont="1" applyFill="1" applyBorder="1" applyAlignment="1">
      <alignment horizontal="center" vertical="center" wrapText="1"/>
    </xf>
    <xf numFmtId="4" fontId="17" fillId="0" borderId="4" xfId="1" applyNumberFormat="1" applyFont="1" applyBorder="1" applyAlignment="1">
      <alignment horizontal="center" vertical="center" wrapText="1"/>
    </xf>
    <xf numFmtId="4" fontId="17" fillId="0" borderId="10" xfId="1" applyNumberFormat="1" applyFont="1" applyBorder="1" applyAlignment="1">
      <alignment horizontal="center" vertical="center" wrapText="1"/>
    </xf>
    <xf numFmtId="4" fontId="17" fillId="0" borderId="4" xfId="1" applyNumberFormat="1" applyFont="1" applyFill="1" applyBorder="1" applyAlignment="1">
      <alignment horizontal="center" vertical="center" wrapText="1"/>
    </xf>
    <xf numFmtId="4" fontId="17" fillId="0" borderId="10" xfId="1" applyNumberFormat="1" applyFont="1" applyFill="1" applyBorder="1" applyAlignment="1">
      <alignment horizontal="center" vertical="center" wrapText="1"/>
    </xf>
    <xf numFmtId="0" fontId="15" fillId="0" borderId="4" xfId="0" applyFont="1" applyFill="1" applyBorder="1" applyProtection="1">
      <protection locked="0"/>
    </xf>
    <xf numFmtId="0" fontId="15" fillId="0" borderId="11" xfId="0" applyFont="1" applyFill="1" applyBorder="1"/>
    <xf numFmtId="0" fontId="15" fillId="0" borderId="12" xfId="0" applyFont="1" applyFill="1" applyBorder="1" applyProtection="1">
      <protection locked="0"/>
    </xf>
    <xf numFmtId="0" fontId="15" fillId="0" borderId="13" xfId="0" applyFont="1" applyFill="1" applyBorder="1" applyAlignment="1" applyProtection="1">
      <alignment horizontal="center"/>
      <protection locked="0"/>
    </xf>
    <xf numFmtId="0" fontId="17" fillId="0" borderId="12" xfId="1" applyFont="1" applyFill="1" applyBorder="1" applyAlignment="1">
      <alignment horizontal="left" vertical="center" wrapText="1"/>
    </xf>
    <xf numFmtId="49" fontId="17" fillId="0" borderId="12" xfId="1" applyNumberFormat="1" applyFont="1" applyFill="1" applyBorder="1" applyAlignment="1">
      <alignment horizontal="center" vertical="center" wrapText="1"/>
    </xf>
    <xf numFmtId="2" fontId="20" fillId="0" borderId="12" xfId="2" applyNumberFormat="1" applyFont="1" applyFill="1" applyBorder="1" applyAlignment="1" applyProtection="1">
      <alignment horizontal="center" vertical="center" wrapText="1"/>
      <protection locked="0"/>
    </xf>
    <xf numFmtId="4" fontId="17" fillId="0" borderId="12" xfId="1" applyNumberFormat="1" applyFont="1" applyFill="1" applyBorder="1" applyAlignment="1">
      <alignment horizontal="center" vertical="center" wrapText="1"/>
    </xf>
    <xf numFmtId="4" fontId="17" fillId="0" borderId="14" xfId="1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/>
    </xf>
    <xf numFmtId="0" fontId="15" fillId="0" borderId="1" xfId="0" applyFont="1" applyFill="1" applyBorder="1" applyAlignment="1" applyProtection="1">
      <alignment horizontal="center" vertical="center"/>
      <protection locked="0"/>
    </xf>
    <xf numFmtId="0" fontId="21" fillId="0" borderId="4" xfId="2" applyFont="1" applyFill="1" applyBorder="1" applyAlignment="1" applyProtection="1">
      <alignment vertical="center"/>
      <protection locked="0"/>
    </xf>
    <xf numFmtId="0" fontId="15" fillId="0" borderId="12" xfId="0" applyFont="1" applyFill="1" applyBorder="1"/>
    <xf numFmtId="4" fontId="18" fillId="0" borderId="12" xfId="1" applyNumberFormat="1" applyFont="1" applyFill="1" applyBorder="1" applyAlignment="1">
      <alignment horizontal="center" vertical="center" wrapText="1"/>
    </xf>
    <xf numFmtId="0" fontId="21" fillId="0" borderId="7" xfId="2" applyFont="1" applyFill="1" applyBorder="1" applyAlignment="1" applyProtection="1">
      <alignment vertical="center" wrapText="1"/>
      <protection locked="0"/>
    </xf>
    <xf numFmtId="49" fontId="17" fillId="0" borderId="7" xfId="2" applyNumberFormat="1" applyFont="1" applyFill="1" applyBorder="1" applyAlignment="1" applyProtection="1">
      <alignment horizontal="center" vertical="center" wrapText="1"/>
      <protection locked="0"/>
    </xf>
    <xf numFmtId="0" fontId="15" fillId="0" borderId="17" xfId="0" applyFont="1" applyFill="1" applyBorder="1" applyAlignment="1" applyProtection="1">
      <alignment horizontal="center" vertical="center" wrapText="1"/>
      <protection locked="0"/>
    </xf>
    <xf numFmtId="49" fontId="15" fillId="0" borderId="17" xfId="0" applyNumberFormat="1" applyFont="1" applyFill="1" applyBorder="1" applyAlignment="1" applyProtection="1">
      <alignment horizontal="center" vertical="center"/>
      <protection locked="0"/>
    </xf>
    <xf numFmtId="2" fontId="15" fillId="0" borderId="17" xfId="0" applyNumberFormat="1" applyFont="1" applyFill="1" applyBorder="1" applyAlignment="1" applyProtection="1">
      <alignment horizontal="center" vertical="center"/>
      <protection locked="0"/>
    </xf>
    <xf numFmtId="2" fontId="15" fillId="0" borderId="18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/>
    <xf numFmtId="0" fontId="21" fillId="0" borderId="0" xfId="3" applyNumberFormat="1" applyFont="1" applyBorder="1" applyAlignment="1">
      <alignment horizontal="right" vertical="center"/>
    </xf>
    <xf numFmtId="0" fontId="21" fillId="0" borderId="0" xfId="3" applyNumberFormat="1" applyFont="1" applyBorder="1" applyAlignment="1">
      <alignment horizontal="center" vertical="center"/>
    </xf>
    <xf numFmtId="0" fontId="21" fillId="0" borderId="0" xfId="3" applyNumberFormat="1" applyFont="1" applyBorder="1" applyAlignment="1">
      <alignment vertical="center"/>
    </xf>
    <xf numFmtId="0" fontId="21" fillId="0" borderId="0" xfId="3" applyNumberFormat="1" applyFont="1" applyFill="1" applyBorder="1" applyAlignment="1">
      <alignment vertical="center"/>
    </xf>
    <xf numFmtId="0" fontId="21" fillId="0" borderId="0" xfId="3" applyNumberFormat="1" applyFont="1" applyFill="1" applyBorder="1" applyAlignment="1">
      <alignment horizontal="right" vertical="center"/>
    </xf>
    <xf numFmtId="0" fontId="21" fillId="0" borderId="0" xfId="3" applyNumberFormat="1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23" xfId="0" applyFont="1" applyFill="1" applyBorder="1" applyAlignment="1">
      <alignment horizontal="center" vertical="center"/>
    </xf>
    <xf numFmtId="0" fontId="15" fillId="0" borderId="24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vertical="center"/>
    </xf>
    <xf numFmtId="0" fontId="15" fillId="0" borderId="7" xfId="0" applyFont="1" applyFill="1" applyBorder="1" applyAlignment="1">
      <alignment vertical="center"/>
    </xf>
    <xf numFmtId="0" fontId="16" fillId="0" borderId="8" xfId="0" applyFont="1" applyFill="1" applyBorder="1" applyAlignment="1" applyProtection="1">
      <alignment horizontal="center" vertical="center"/>
      <protection locked="0"/>
    </xf>
    <xf numFmtId="0" fontId="15" fillId="0" borderId="23" xfId="0" applyFont="1" applyFill="1" applyBorder="1" applyAlignment="1" applyProtection="1">
      <alignment horizontal="center" vertical="center" wrapText="1"/>
      <protection locked="0"/>
    </xf>
    <xf numFmtId="49" fontId="15" fillId="0" borderId="23" xfId="0" applyNumberFormat="1" applyFont="1" applyFill="1" applyBorder="1" applyAlignment="1" applyProtection="1">
      <alignment horizontal="center" vertical="center"/>
      <protection locked="0"/>
    </xf>
    <xf numFmtId="4" fontId="18" fillId="0" borderId="27" xfId="1" applyNumberFormat="1" applyFont="1" applyFill="1" applyBorder="1" applyAlignment="1">
      <alignment horizontal="center" vertical="center" wrapText="1"/>
    </xf>
    <xf numFmtId="2" fontId="15" fillId="0" borderId="23" xfId="0" applyNumberFormat="1" applyFont="1" applyFill="1" applyBorder="1" applyAlignment="1" applyProtection="1">
      <alignment horizontal="center" vertical="center"/>
      <protection locked="0"/>
    </xf>
    <xf numFmtId="2" fontId="15" fillId="0" borderId="24" xfId="0" applyNumberFormat="1" applyFont="1" applyFill="1" applyBorder="1" applyAlignment="1" applyProtection="1">
      <alignment horizontal="center" vertical="center"/>
      <protection locked="0"/>
    </xf>
    <xf numFmtId="0" fontId="15" fillId="0" borderId="29" xfId="0" applyFont="1" applyFill="1" applyBorder="1" applyAlignment="1" applyProtection="1">
      <alignment horizontal="center" vertical="center" wrapText="1"/>
      <protection locked="0"/>
    </xf>
    <xf numFmtId="49" fontId="15" fillId="0" borderId="29" xfId="0" applyNumberFormat="1" applyFont="1" applyFill="1" applyBorder="1" applyAlignment="1" applyProtection="1">
      <alignment horizontal="center" vertical="center"/>
      <protection locked="0"/>
    </xf>
    <xf numFmtId="4" fontId="18" fillId="0" borderId="29" xfId="1" applyNumberFormat="1" applyFont="1" applyFill="1" applyBorder="1" applyAlignment="1">
      <alignment horizontal="center" vertical="center" wrapText="1"/>
    </xf>
    <xf numFmtId="2" fontId="15" fillId="0" borderId="29" xfId="0" applyNumberFormat="1" applyFont="1" applyFill="1" applyBorder="1" applyAlignment="1" applyProtection="1">
      <alignment horizontal="center" vertical="center"/>
      <protection locked="0"/>
    </xf>
    <xf numFmtId="2" fontId="15" fillId="0" borderId="30" xfId="0" applyNumberFormat="1" applyFont="1" applyFill="1" applyBorder="1" applyAlignment="1" applyProtection="1">
      <alignment horizontal="center" vertical="center"/>
      <protection locked="0"/>
    </xf>
    <xf numFmtId="4" fontId="18" fillId="0" borderId="17" xfId="1" applyNumberFormat="1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vertical="center"/>
    </xf>
    <xf numFmtId="0" fontId="16" fillId="0" borderId="7" xfId="0" applyFont="1" applyFill="1" applyBorder="1" applyAlignment="1" applyProtection="1">
      <alignment horizontal="center" vertical="center"/>
      <protection locked="0"/>
    </xf>
    <xf numFmtId="0" fontId="15" fillId="0" borderId="4" xfId="0" applyFont="1" applyFill="1" applyBorder="1" applyAlignment="1">
      <alignment horizontal="left" vertical="center"/>
    </xf>
    <xf numFmtId="0" fontId="15" fillId="0" borderId="20" xfId="0" applyFont="1" applyFill="1" applyBorder="1"/>
    <xf numFmtId="0" fontId="15" fillId="0" borderId="4" xfId="0" applyFont="1" applyFill="1" applyBorder="1" applyAlignment="1" applyProtection="1">
      <alignment horizontal="center"/>
      <protection locked="0"/>
    </xf>
    <xf numFmtId="0" fontId="15" fillId="0" borderId="21" xfId="0" applyFont="1" applyFill="1" applyBorder="1"/>
    <xf numFmtId="0" fontId="15" fillId="0" borderId="12" xfId="0" applyFont="1" applyFill="1" applyBorder="1" applyAlignment="1" applyProtection="1">
      <alignment horizontal="center"/>
      <protection locked="0"/>
    </xf>
    <xf numFmtId="0" fontId="15" fillId="0" borderId="7" xfId="0" applyFont="1" applyFill="1" applyBorder="1" applyProtection="1">
      <protection locked="0"/>
    </xf>
    <xf numFmtId="4" fontId="0" fillId="0" borderId="0" xfId="0" applyNumberFormat="1" applyFill="1"/>
    <xf numFmtId="4" fontId="17" fillId="0" borderId="7" xfId="1" applyNumberFormat="1" applyFont="1" applyFill="1" applyBorder="1" applyAlignment="1">
      <alignment horizontal="center" vertical="center" wrapText="1"/>
    </xf>
    <xf numFmtId="0" fontId="15" fillId="0" borderId="3" xfId="0" applyFont="1" applyFill="1" applyBorder="1"/>
    <xf numFmtId="0" fontId="23" fillId="0" borderId="0" xfId="0" applyFont="1"/>
    <xf numFmtId="0" fontId="21" fillId="0" borderId="12" xfId="2" applyFont="1" applyFill="1" applyBorder="1" applyAlignment="1" applyProtection="1">
      <alignment vertical="center" wrapText="1"/>
      <protection locked="0"/>
    </xf>
    <xf numFmtId="49" fontId="17" fillId="0" borderId="12" xfId="2" applyNumberFormat="1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Border="1"/>
    <xf numFmtId="0" fontId="15" fillId="0" borderId="12" xfId="0" applyFont="1" applyFill="1" applyBorder="1" applyAlignment="1">
      <alignment vertical="center"/>
    </xf>
    <xf numFmtId="1" fontId="15" fillId="0" borderId="17" xfId="0" applyNumberFormat="1" applyFont="1" applyFill="1" applyBorder="1" applyAlignment="1" applyProtection="1">
      <alignment horizontal="center" vertical="center"/>
      <protection locked="0"/>
    </xf>
    <xf numFmtId="0" fontId="15" fillId="0" borderId="34" xfId="0" applyFont="1" applyFill="1" applyBorder="1" applyAlignment="1" applyProtection="1">
      <alignment horizontal="center" vertical="center" wrapText="1"/>
      <protection locked="0"/>
    </xf>
    <xf numFmtId="49" fontId="15" fillId="0" borderId="34" xfId="0" applyNumberFormat="1" applyFont="1" applyFill="1" applyBorder="1" applyAlignment="1" applyProtection="1">
      <alignment horizontal="center" vertical="center"/>
      <protection locked="0"/>
    </xf>
    <xf numFmtId="4" fontId="18" fillId="0" borderId="34" xfId="1" applyNumberFormat="1" applyFont="1" applyFill="1" applyBorder="1" applyAlignment="1">
      <alignment horizontal="center" vertical="center" wrapText="1"/>
    </xf>
    <xf numFmtId="2" fontId="15" fillId="0" borderId="34" xfId="0" applyNumberFormat="1" applyFont="1" applyFill="1" applyBorder="1" applyAlignment="1" applyProtection="1">
      <alignment horizontal="center" vertical="center"/>
      <protection locked="0"/>
    </xf>
    <xf numFmtId="2" fontId="15" fillId="0" borderId="35" xfId="0" applyNumberFormat="1" applyFont="1" applyFill="1" applyBorder="1" applyAlignment="1" applyProtection="1">
      <alignment horizontal="center" vertical="center"/>
      <protection locked="0"/>
    </xf>
    <xf numFmtId="0" fontId="15" fillId="0" borderId="6" xfId="0" applyFont="1" applyFill="1" applyBorder="1"/>
    <xf numFmtId="0" fontId="16" fillId="0" borderId="8" xfId="0" applyFont="1" applyFill="1" applyBorder="1" applyAlignment="1" applyProtection="1">
      <alignment horizontal="center"/>
      <protection locked="0"/>
    </xf>
    <xf numFmtId="0" fontId="15" fillId="0" borderId="11" xfId="0" applyFont="1" applyFill="1" applyBorder="1" applyAlignment="1">
      <alignment vertical="center"/>
    </xf>
    <xf numFmtId="0" fontId="15" fillId="0" borderId="13" xfId="0" applyFont="1" applyFill="1" applyBorder="1" applyAlignment="1" applyProtection="1">
      <alignment horizontal="center" vertical="center"/>
      <protection locked="0"/>
    </xf>
    <xf numFmtId="0" fontId="15" fillId="0" borderId="36" xfId="0" applyFont="1" applyFill="1" applyBorder="1" applyAlignment="1">
      <alignment vertical="center"/>
    </xf>
    <xf numFmtId="0" fontId="15" fillId="0" borderId="20" xfId="0" applyFont="1" applyFill="1" applyBorder="1" applyAlignment="1">
      <alignment vertical="center"/>
    </xf>
    <xf numFmtId="0" fontId="15" fillId="0" borderId="3" xfId="0" applyFont="1" applyFill="1" applyBorder="1" applyAlignment="1">
      <alignment vertical="center"/>
    </xf>
    <xf numFmtId="0" fontId="15" fillId="0" borderId="17" xfId="0" applyFont="1" applyFill="1" applyBorder="1"/>
    <xf numFmtId="0" fontId="15" fillId="0" borderId="17" xfId="0" applyFont="1" applyFill="1" applyBorder="1" applyAlignment="1" applyProtection="1">
      <alignment horizontal="center"/>
      <protection locked="0"/>
    </xf>
    <xf numFmtId="0" fontId="17" fillId="0" borderId="17" xfId="1" applyFont="1" applyFill="1" applyBorder="1" applyAlignment="1">
      <alignment horizontal="left" vertical="center" wrapText="1"/>
    </xf>
    <xf numFmtId="49" fontId="17" fillId="0" borderId="17" xfId="1" applyNumberFormat="1" applyFont="1" applyFill="1" applyBorder="1" applyAlignment="1">
      <alignment horizontal="center" vertical="center" wrapText="1"/>
    </xf>
    <xf numFmtId="4" fontId="17" fillId="0" borderId="17" xfId="1" applyNumberFormat="1" applyFont="1" applyFill="1" applyBorder="1" applyAlignment="1">
      <alignment horizontal="center" vertical="center" wrapText="1"/>
    </xf>
    <xf numFmtId="4" fontId="17" fillId="0" borderId="18" xfId="1" applyNumberFormat="1" applyFont="1" applyFill="1" applyBorder="1" applyAlignment="1">
      <alignment horizontal="center" vertical="center" wrapText="1"/>
    </xf>
    <xf numFmtId="0" fontId="15" fillId="0" borderId="37" xfId="0" applyFont="1" applyFill="1" applyBorder="1"/>
    <xf numFmtId="0" fontId="21" fillId="0" borderId="0" xfId="16" applyNumberFormat="1" applyFont="1" applyFill="1" applyBorder="1" applyAlignment="1" applyProtection="1">
      <alignment vertical="center"/>
    </xf>
    <xf numFmtId="0" fontId="24" fillId="0" borderId="0" xfId="16" applyNumberFormat="1" applyFont="1" applyBorder="1" applyAlignment="1" applyProtection="1">
      <alignment horizontal="right" vertical="center"/>
    </xf>
    <xf numFmtId="0" fontId="24" fillId="0" borderId="0" xfId="16" applyNumberFormat="1" applyFont="1" applyBorder="1" applyAlignment="1" applyProtection="1">
      <alignment vertical="center"/>
    </xf>
    <xf numFmtId="0" fontId="24" fillId="0" borderId="0" xfId="16" applyNumberFormat="1" applyFont="1" applyFill="1" applyBorder="1" applyAlignment="1" applyProtection="1">
      <alignment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8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horizontal="center" vertical="center"/>
    </xf>
    <xf numFmtId="2" fontId="15" fillId="0" borderId="1" xfId="0" applyNumberFormat="1" applyFont="1" applyFill="1" applyBorder="1" applyAlignment="1" applyProtection="1">
      <alignment horizontal="center"/>
      <protection locked="0"/>
    </xf>
    <xf numFmtId="2" fontId="15" fillId="0" borderId="2" xfId="0" applyNumberFormat="1" applyFont="1" applyFill="1" applyBorder="1" applyAlignment="1" applyProtection="1">
      <alignment horizontal="center"/>
      <protection locked="0"/>
    </xf>
    <xf numFmtId="2" fontId="15" fillId="0" borderId="3" xfId="0" applyNumberFormat="1" applyFont="1" applyFill="1" applyBorder="1" applyAlignment="1" applyProtection="1">
      <alignment horizontal="center"/>
      <protection locked="0"/>
    </xf>
    <xf numFmtId="0" fontId="15" fillId="0" borderId="6" xfId="0" applyFont="1" applyFill="1" applyBorder="1" applyAlignment="1">
      <alignment horizontal="center" vertical="center"/>
    </xf>
    <xf numFmtId="0" fontId="15" fillId="0" borderId="25" xfId="0" applyFont="1" applyFill="1" applyBorder="1" applyAlignment="1">
      <alignment horizontal="center" vertical="center"/>
    </xf>
    <xf numFmtId="0" fontId="15" fillId="0" borderId="26" xfId="0" applyFont="1" applyFill="1" applyBorder="1" applyAlignment="1">
      <alignment horizontal="center" vertical="center"/>
    </xf>
    <xf numFmtId="0" fontId="15" fillId="0" borderId="31" xfId="0" applyFont="1" applyFill="1" applyBorder="1" applyAlignment="1">
      <alignment horizontal="center" vertical="center"/>
    </xf>
    <xf numFmtId="0" fontId="15" fillId="0" borderId="32" xfId="0" applyFont="1" applyFill="1" applyBorder="1" applyAlignment="1">
      <alignment horizontal="center" vertical="center"/>
    </xf>
    <xf numFmtId="0" fontId="15" fillId="0" borderId="33" xfId="0" applyFont="1" applyFill="1" applyBorder="1" applyAlignment="1">
      <alignment horizontal="center" vertical="center"/>
    </xf>
  </cellXfs>
  <cellStyles count="17">
    <cellStyle name="Обычный" xfId="0" builtinId="0"/>
    <cellStyle name="Обычный 2 2" xfId="3"/>
    <cellStyle name="Обычный 2 3" xfId="2"/>
    <cellStyle name="Обычный 2 4" xfId="1"/>
    <cellStyle name="Обычный 2 4 3 2" xfId="4"/>
    <cellStyle name="Обычный 2 4 3 2 10" xfId="13"/>
    <cellStyle name="Обычный 2 4 3 2 11" xfId="14"/>
    <cellStyle name="Обычный 2 4 3 2 12" xfId="15"/>
    <cellStyle name="Обычный 2 4 3 2 12 2" xfId="16"/>
    <cellStyle name="Обычный 2 4 3 2 2" xfId="5"/>
    <cellStyle name="Обычный 2 4 3 2 3" xfId="6"/>
    <cellStyle name="Обычный 2 4 3 2 4" xfId="7"/>
    <cellStyle name="Обычный 2 4 3 2 5" xfId="8"/>
    <cellStyle name="Обычный 2 4 3 2 6" xfId="9"/>
    <cellStyle name="Обычный 2 4 3 2 7" xfId="10"/>
    <cellStyle name="Обычный 2 4 3 2 8" xfId="11"/>
    <cellStyle name="Обычный 2 4 3 2 9" xfId="1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8"/>
  <sheetViews>
    <sheetView tabSelected="1" view="pageBreakPreview" zoomScale="60" zoomScaleNormal="60" workbookViewId="0">
      <selection activeCell="N7" sqref="N7"/>
    </sheetView>
  </sheetViews>
  <sheetFormatPr defaultRowHeight="15" x14ac:dyDescent="0.25"/>
  <cols>
    <col min="1" max="2" width="15.7109375" customWidth="1"/>
    <col min="3" max="3" width="10.7109375" customWidth="1"/>
    <col min="4" max="4" width="45.7109375" customWidth="1"/>
    <col min="5" max="9" width="10.7109375" customWidth="1"/>
    <col min="10" max="10" width="20.7109375" customWidth="1"/>
    <col min="11" max="12" width="15.7109375" customWidth="1"/>
    <col min="13" max="13" width="10.7109375" customWidth="1"/>
    <col min="14" max="14" width="45.7109375" customWidth="1"/>
    <col min="15" max="19" width="10.7109375" customWidth="1"/>
    <col min="20" max="20" width="20.7109375" customWidth="1"/>
  </cols>
  <sheetData>
    <row r="1" spans="1:20" s="1" customFormat="1" ht="24.95" customHeight="1" x14ac:dyDescent="0.3">
      <c r="A1" s="1" t="s">
        <v>0</v>
      </c>
      <c r="B1" s="109" t="s">
        <v>5</v>
      </c>
      <c r="C1" s="110"/>
      <c r="D1" s="110"/>
      <c r="E1" s="110"/>
      <c r="F1" s="111"/>
      <c r="G1" s="1" t="s">
        <v>1</v>
      </c>
      <c r="H1" s="2" t="s">
        <v>2</v>
      </c>
      <c r="I1" s="1" t="s">
        <v>3</v>
      </c>
      <c r="J1" s="3">
        <v>44459</v>
      </c>
      <c r="K1" s="1" t="s">
        <v>0</v>
      </c>
      <c r="L1" s="109" t="s">
        <v>5</v>
      </c>
      <c r="M1" s="110"/>
      <c r="N1" s="110"/>
      <c r="O1" s="110"/>
      <c r="P1" s="111"/>
      <c r="Q1" s="1" t="s">
        <v>1</v>
      </c>
      <c r="R1" s="2" t="s">
        <v>4</v>
      </c>
      <c r="S1" s="1" t="s">
        <v>3</v>
      </c>
      <c r="T1" s="3">
        <f>J1</f>
        <v>44459</v>
      </c>
    </row>
    <row r="2" spans="1:20" s="1" customFormat="1" ht="24.95" customHeight="1" thickBot="1" x14ac:dyDescent="0.35"/>
    <row r="3" spans="1:20" s="4" customFormat="1" ht="24.95" customHeight="1" thickBot="1" x14ac:dyDescent="0.3">
      <c r="A3" s="46" t="s">
        <v>6</v>
      </c>
      <c r="B3" s="47" t="s">
        <v>7</v>
      </c>
      <c r="C3" s="47" t="s">
        <v>8</v>
      </c>
      <c r="D3" s="47" t="s">
        <v>9</v>
      </c>
      <c r="E3" s="47" t="s">
        <v>10</v>
      </c>
      <c r="F3" s="47" t="s">
        <v>11</v>
      </c>
      <c r="G3" s="47" t="s">
        <v>12</v>
      </c>
      <c r="H3" s="47" t="s">
        <v>13</v>
      </c>
      <c r="I3" s="47" t="s">
        <v>14</v>
      </c>
      <c r="J3" s="48" t="s">
        <v>15</v>
      </c>
      <c r="K3" s="46" t="s">
        <v>6</v>
      </c>
      <c r="L3" s="47" t="s">
        <v>7</v>
      </c>
      <c r="M3" s="47" t="s">
        <v>8</v>
      </c>
      <c r="N3" s="47" t="s">
        <v>9</v>
      </c>
      <c r="O3" s="47" t="s">
        <v>10</v>
      </c>
      <c r="P3" s="47" t="s">
        <v>11</v>
      </c>
      <c r="Q3" s="47" t="s">
        <v>12</v>
      </c>
      <c r="R3" s="47" t="s">
        <v>13</v>
      </c>
      <c r="S3" s="47" t="s">
        <v>14</v>
      </c>
      <c r="T3" s="48" t="s">
        <v>15</v>
      </c>
    </row>
    <row r="4" spans="1:20" s="4" customFormat="1" ht="24.95" customHeight="1" x14ac:dyDescent="0.25">
      <c r="A4" s="49" t="s">
        <v>16</v>
      </c>
      <c r="B4" s="50" t="s">
        <v>17</v>
      </c>
      <c r="C4" s="51">
        <v>28</v>
      </c>
      <c r="D4" s="6" t="s">
        <v>45</v>
      </c>
      <c r="E4" s="7" t="s">
        <v>18</v>
      </c>
      <c r="F4" s="8">
        <f>75-7.93</f>
        <v>67.069999999999993</v>
      </c>
      <c r="G4" s="72">
        <v>8.14</v>
      </c>
      <c r="H4" s="72">
        <v>9.68</v>
      </c>
      <c r="I4" s="9">
        <v>38.39</v>
      </c>
      <c r="J4" s="10">
        <v>273</v>
      </c>
      <c r="K4" s="49" t="s">
        <v>16</v>
      </c>
      <c r="L4" s="50" t="s">
        <v>17</v>
      </c>
      <c r="M4" s="51">
        <v>67</v>
      </c>
      <c r="N4" s="6" t="s">
        <v>60</v>
      </c>
      <c r="O4" s="7" t="s">
        <v>46</v>
      </c>
      <c r="P4" s="8">
        <f>75/20*22+15.9-9.2</f>
        <v>89.2</v>
      </c>
      <c r="Q4" s="9">
        <f>8.14/20*22</f>
        <v>8.9540000000000006</v>
      </c>
      <c r="R4" s="9">
        <f>9.68/20*22</f>
        <v>10.648</v>
      </c>
      <c r="S4" s="9">
        <f>38.39/20*22</f>
        <v>42.228999999999999</v>
      </c>
      <c r="T4" s="10">
        <f>273/20*22</f>
        <v>300.3</v>
      </c>
    </row>
    <row r="5" spans="1:20" s="1" customFormat="1" ht="24.95" customHeight="1" x14ac:dyDescent="0.3">
      <c r="A5" s="5"/>
      <c r="B5" s="2" t="s">
        <v>19</v>
      </c>
      <c r="C5" s="11">
        <f>C4</f>
        <v>28</v>
      </c>
      <c r="D5" s="12" t="s">
        <v>47</v>
      </c>
      <c r="E5" s="13" t="s">
        <v>18</v>
      </c>
      <c r="F5" s="14">
        <v>8</v>
      </c>
      <c r="G5" s="17">
        <v>0.06</v>
      </c>
      <c r="H5" s="17">
        <v>0.02</v>
      </c>
      <c r="I5" s="15">
        <v>9.99</v>
      </c>
      <c r="J5" s="16">
        <v>40</v>
      </c>
      <c r="K5" s="5"/>
      <c r="L5" s="2" t="s">
        <v>19</v>
      </c>
      <c r="M5" s="11">
        <f>M4</f>
        <v>67</v>
      </c>
      <c r="N5" s="12" t="s">
        <v>47</v>
      </c>
      <c r="O5" s="13" t="s">
        <v>18</v>
      </c>
      <c r="P5" s="14">
        <v>8</v>
      </c>
      <c r="Q5" s="17">
        <v>0.06</v>
      </c>
      <c r="R5" s="17">
        <v>0.02</v>
      </c>
      <c r="S5" s="15">
        <v>9.99</v>
      </c>
      <c r="T5" s="16">
        <v>40</v>
      </c>
    </row>
    <row r="6" spans="1:20" s="1" customFormat="1" ht="24.95" customHeight="1" x14ac:dyDescent="0.3">
      <c r="A6" s="5"/>
      <c r="B6" s="2" t="s">
        <v>20</v>
      </c>
      <c r="C6" s="11">
        <f t="shared" ref="C6" si="0">C5</f>
        <v>28</v>
      </c>
      <c r="D6" s="12" t="s">
        <v>21</v>
      </c>
      <c r="E6" s="13" t="s">
        <v>22</v>
      </c>
      <c r="F6" s="14">
        <v>9.1999999999999993</v>
      </c>
      <c r="G6" s="17">
        <v>2.29</v>
      </c>
      <c r="H6" s="17">
        <v>0.9</v>
      </c>
      <c r="I6" s="17">
        <v>15</v>
      </c>
      <c r="J6" s="18">
        <v>77.7</v>
      </c>
      <c r="K6" s="5"/>
      <c r="L6" s="2" t="s">
        <v>20</v>
      </c>
      <c r="M6" s="11">
        <f t="shared" ref="M6" si="1">M5</f>
        <v>67</v>
      </c>
      <c r="N6" s="12" t="s">
        <v>21</v>
      </c>
      <c r="O6" s="13" t="s">
        <v>22</v>
      </c>
      <c r="P6" s="14">
        <v>9.1999999999999993</v>
      </c>
      <c r="Q6" s="17">
        <v>2.29</v>
      </c>
      <c r="R6" s="17">
        <v>0.9</v>
      </c>
      <c r="S6" s="17">
        <v>15</v>
      </c>
      <c r="T6" s="18">
        <v>77.7</v>
      </c>
    </row>
    <row r="7" spans="1:20" s="1" customFormat="1" ht="24.95" customHeight="1" x14ac:dyDescent="0.3">
      <c r="A7" s="5"/>
      <c r="B7" s="19" t="s">
        <v>23</v>
      </c>
      <c r="C7" s="11">
        <f>C6</f>
        <v>28</v>
      </c>
      <c r="D7" s="12" t="s">
        <v>24</v>
      </c>
      <c r="E7" s="13" t="s">
        <v>48</v>
      </c>
      <c r="F7" s="14">
        <v>10</v>
      </c>
      <c r="G7" s="17">
        <v>0.2</v>
      </c>
      <c r="H7" s="17">
        <v>0.4</v>
      </c>
      <c r="I7" s="17">
        <v>9.5</v>
      </c>
      <c r="J7" s="18">
        <v>44</v>
      </c>
      <c r="K7" s="5"/>
      <c r="L7" s="19" t="s">
        <v>23</v>
      </c>
      <c r="M7" s="11">
        <f>M6</f>
        <v>67</v>
      </c>
      <c r="N7" s="12" t="s">
        <v>24</v>
      </c>
      <c r="O7" s="13" t="s">
        <v>48</v>
      </c>
      <c r="P7" s="14">
        <v>10</v>
      </c>
      <c r="Q7" s="17">
        <v>0.2</v>
      </c>
      <c r="R7" s="17">
        <v>0.4</v>
      </c>
      <c r="S7" s="17">
        <v>9.5</v>
      </c>
      <c r="T7" s="18">
        <v>44</v>
      </c>
    </row>
    <row r="8" spans="1:20" s="1" customFormat="1" ht="24.95" customHeight="1" thickBot="1" x14ac:dyDescent="0.35">
      <c r="A8" s="20"/>
      <c r="B8" s="21" t="s">
        <v>49</v>
      </c>
      <c r="C8" s="22">
        <f>C7</f>
        <v>28</v>
      </c>
      <c r="D8" s="23" t="s">
        <v>50</v>
      </c>
      <c r="E8" s="24" t="s">
        <v>48</v>
      </c>
      <c r="F8" s="25">
        <v>13</v>
      </c>
      <c r="G8" s="26">
        <v>2.63</v>
      </c>
      <c r="H8" s="26">
        <v>2.66</v>
      </c>
      <c r="I8" s="26">
        <v>0</v>
      </c>
      <c r="J8" s="27">
        <v>3.5</v>
      </c>
      <c r="K8" s="20"/>
      <c r="L8" s="21" t="s">
        <v>49</v>
      </c>
      <c r="M8" s="22">
        <f>M7</f>
        <v>67</v>
      </c>
      <c r="N8" s="23" t="s">
        <v>50</v>
      </c>
      <c r="O8" s="24" t="s">
        <v>48</v>
      </c>
      <c r="P8" s="25">
        <v>13</v>
      </c>
      <c r="Q8" s="26">
        <v>2.63</v>
      </c>
      <c r="R8" s="26">
        <v>2.66</v>
      </c>
      <c r="S8" s="26">
        <v>0</v>
      </c>
      <c r="T8" s="27">
        <v>3.5</v>
      </c>
    </row>
    <row r="9" spans="1:20" s="28" customFormat="1" ht="24.95" customHeight="1" thickBot="1" x14ac:dyDescent="0.3">
      <c r="A9" s="112" t="s">
        <v>25</v>
      </c>
      <c r="B9" s="113"/>
      <c r="C9" s="114"/>
      <c r="D9" s="52"/>
      <c r="E9" s="53"/>
      <c r="F9" s="54">
        <f>SUM(F4:F8)</f>
        <v>107.27</v>
      </c>
      <c r="G9" s="55">
        <f>SUM(G4:G8)</f>
        <v>13.32</v>
      </c>
      <c r="H9" s="55">
        <f t="shared" ref="H9:J9" si="2">SUM(H4:H8)</f>
        <v>13.66</v>
      </c>
      <c r="I9" s="55">
        <f t="shared" si="2"/>
        <v>72.88</v>
      </c>
      <c r="J9" s="56">
        <f t="shared" si="2"/>
        <v>438.2</v>
      </c>
      <c r="K9" s="115" t="s">
        <v>25</v>
      </c>
      <c r="L9" s="116"/>
      <c r="M9" s="117"/>
      <c r="N9" s="80"/>
      <c r="O9" s="81"/>
      <c r="P9" s="82">
        <f>SUM(P4:P8)</f>
        <v>129.4</v>
      </c>
      <c r="Q9" s="83">
        <f>SUM(Q4:Q8)</f>
        <v>14.134</v>
      </c>
      <c r="R9" s="83">
        <f t="shared" ref="R9:T9" si="3">SUM(R4:R8)</f>
        <v>14.628</v>
      </c>
      <c r="S9" s="83">
        <f t="shared" si="3"/>
        <v>76.718999999999994</v>
      </c>
      <c r="T9" s="84">
        <f t="shared" si="3"/>
        <v>465.5</v>
      </c>
    </row>
    <row r="10" spans="1:20" s="4" customFormat="1" ht="24.95" customHeight="1" x14ac:dyDescent="0.25">
      <c r="A10" s="63" t="s">
        <v>26</v>
      </c>
      <c r="B10" s="50" t="s">
        <v>27</v>
      </c>
      <c r="C10" s="64">
        <v>28</v>
      </c>
      <c r="D10" s="6" t="s">
        <v>51</v>
      </c>
      <c r="E10" s="7" t="s">
        <v>52</v>
      </c>
      <c r="F10" s="8">
        <v>7</v>
      </c>
      <c r="G10" s="9">
        <v>0.5</v>
      </c>
      <c r="H10" s="9">
        <v>0.24</v>
      </c>
      <c r="I10" s="9">
        <v>2.1</v>
      </c>
      <c r="J10" s="10">
        <v>13.9</v>
      </c>
      <c r="K10" s="89" t="s">
        <v>26</v>
      </c>
      <c r="L10" s="50" t="s">
        <v>27</v>
      </c>
      <c r="M10" s="64">
        <v>73</v>
      </c>
      <c r="N10" s="6" t="s">
        <v>51</v>
      </c>
      <c r="O10" s="7" t="s">
        <v>52</v>
      </c>
      <c r="P10" s="8">
        <v>7</v>
      </c>
      <c r="Q10" s="9">
        <v>0.5</v>
      </c>
      <c r="R10" s="9">
        <v>0.24</v>
      </c>
      <c r="S10" s="9">
        <v>2.1</v>
      </c>
      <c r="T10" s="10">
        <v>13.9</v>
      </c>
    </row>
    <row r="11" spans="1:20" s="4" customFormat="1" ht="24.95" customHeight="1" x14ac:dyDescent="0.25">
      <c r="A11" s="90"/>
      <c r="B11" s="65" t="s">
        <v>28</v>
      </c>
      <c r="C11" s="29">
        <f t="shared" ref="C11:C15" si="4">C10</f>
        <v>28</v>
      </c>
      <c r="D11" s="12" t="s">
        <v>53</v>
      </c>
      <c r="E11" s="13" t="s">
        <v>54</v>
      </c>
      <c r="F11" s="14">
        <v>75</v>
      </c>
      <c r="G11" s="17">
        <v>5.5</v>
      </c>
      <c r="H11" s="17">
        <v>4.75</v>
      </c>
      <c r="I11" s="17">
        <v>19.25</v>
      </c>
      <c r="J11" s="18">
        <v>142.5</v>
      </c>
      <c r="K11" s="91"/>
      <c r="L11" s="65" t="s">
        <v>28</v>
      </c>
      <c r="M11" s="29">
        <f t="shared" ref="M11:M15" si="5">M10</f>
        <v>73</v>
      </c>
      <c r="N11" s="12" t="s">
        <v>53</v>
      </c>
      <c r="O11" s="13" t="s">
        <v>44</v>
      </c>
      <c r="P11" s="14">
        <f>70-3</f>
        <v>67</v>
      </c>
      <c r="Q11" s="17">
        <v>5.5</v>
      </c>
      <c r="R11" s="17">
        <v>4.75</v>
      </c>
      <c r="S11" s="17">
        <v>19.25</v>
      </c>
      <c r="T11" s="18">
        <v>142.5</v>
      </c>
    </row>
    <row r="12" spans="1:20" s="1" customFormat="1" ht="24.95" customHeight="1" x14ac:dyDescent="0.3">
      <c r="A12" s="66"/>
      <c r="B12" s="2" t="s">
        <v>29</v>
      </c>
      <c r="C12" s="67">
        <f t="shared" si="4"/>
        <v>28</v>
      </c>
      <c r="D12" s="12" t="s">
        <v>55</v>
      </c>
      <c r="E12" s="13" t="s">
        <v>18</v>
      </c>
      <c r="F12" s="14">
        <f>82.6+5-7.73</f>
        <v>79.86999999999999</v>
      </c>
      <c r="G12" s="17">
        <v>14.71</v>
      </c>
      <c r="H12" s="17">
        <v>12.23</v>
      </c>
      <c r="I12" s="17">
        <v>9.92</v>
      </c>
      <c r="J12" s="18">
        <v>203.85</v>
      </c>
      <c r="K12" s="73"/>
      <c r="L12" s="2" t="s">
        <v>29</v>
      </c>
      <c r="M12" s="67">
        <f t="shared" si="5"/>
        <v>73</v>
      </c>
      <c r="N12" s="12" t="s">
        <v>55</v>
      </c>
      <c r="O12" s="13" t="s">
        <v>56</v>
      </c>
      <c r="P12" s="14">
        <v>99.73</v>
      </c>
      <c r="Q12" s="17">
        <v>14.71</v>
      </c>
      <c r="R12" s="17">
        <v>12.23</v>
      </c>
      <c r="S12" s="17">
        <v>9.92</v>
      </c>
      <c r="T12" s="18">
        <v>203.85</v>
      </c>
    </row>
    <row r="13" spans="1:20" s="1" customFormat="1" ht="24.95" customHeight="1" x14ac:dyDescent="0.3">
      <c r="A13" s="66"/>
      <c r="B13" s="2" t="s">
        <v>19</v>
      </c>
      <c r="C13" s="67">
        <f t="shared" si="4"/>
        <v>28</v>
      </c>
      <c r="D13" s="30" t="s">
        <v>30</v>
      </c>
      <c r="E13" s="13" t="s">
        <v>18</v>
      </c>
      <c r="F13" s="14">
        <v>24</v>
      </c>
      <c r="G13" s="17">
        <v>0.55000000000000004</v>
      </c>
      <c r="H13" s="17">
        <v>0.08</v>
      </c>
      <c r="I13" s="17">
        <v>20.3</v>
      </c>
      <c r="J13" s="18">
        <v>85.23</v>
      </c>
      <c r="K13" s="73"/>
      <c r="L13" s="2" t="s">
        <v>19</v>
      </c>
      <c r="M13" s="67">
        <f t="shared" si="5"/>
        <v>73</v>
      </c>
      <c r="N13" s="30" t="s">
        <v>30</v>
      </c>
      <c r="O13" s="13" t="s">
        <v>18</v>
      </c>
      <c r="P13" s="14">
        <v>24</v>
      </c>
      <c r="Q13" s="17">
        <v>0.55000000000000004</v>
      </c>
      <c r="R13" s="17">
        <v>0.08</v>
      </c>
      <c r="S13" s="17">
        <v>20.3</v>
      </c>
      <c r="T13" s="18">
        <v>85.23</v>
      </c>
    </row>
    <row r="14" spans="1:20" s="1" customFormat="1" ht="24.95" customHeight="1" x14ac:dyDescent="0.3">
      <c r="A14" s="66"/>
      <c r="B14" s="2" t="s">
        <v>31</v>
      </c>
      <c r="C14" s="67">
        <f t="shared" si="4"/>
        <v>28</v>
      </c>
      <c r="D14" s="12" t="s">
        <v>32</v>
      </c>
      <c r="E14" s="13" t="s">
        <v>33</v>
      </c>
      <c r="F14" s="14">
        <v>6</v>
      </c>
      <c r="G14" s="15">
        <f>4/2</f>
        <v>2</v>
      </c>
      <c r="H14" s="15">
        <f>0.75/2</f>
        <v>0.375</v>
      </c>
      <c r="I14" s="15">
        <f>20.05/2</f>
        <v>10.025</v>
      </c>
      <c r="J14" s="16">
        <f>104/2</f>
        <v>52</v>
      </c>
      <c r="K14" s="73"/>
      <c r="L14" s="2" t="s">
        <v>31</v>
      </c>
      <c r="M14" s="67">
        <f t="shared" si="5"/>
        <v>73</v>
      </c>
      <c r="N14" s="12" t="s">
        <v>32</v>
      </c>
      <c r="O14" s="13" t="s">
        <v>33</v>
      </c>
      <c r="P14" s="14">
        <v>6</v>
      </c>
      <c r="Q14" s="15">
        <f>4/2</f>
        <v>2</v>
      </c>
      <c r="R14" s="15">
        <f>0.75/2</f>
        <v>0.375</v>
      </c>
      <c r="S14" s="15">
        <f>20.05/2</f>
        <v>10.025</v>
      </c>
      <c r="T14" s="16">
        <f>104/2</f>
        <v>52</v>
      </c>
    </row>
    <row r="15" spans="1:20" s="1" customFormat="1" ht="24.95" customHeight="1" x14ac:dyDescent="0.3">
      <c r="A15" s="66"/>
      <c r="B15" s="2" t="s">
        <v>34</v>
      </c>
      <c r="C15" s="67">
        <f t="shared" si="4"/>
        <v>28</v>
      </c>
      <c r="D15" s="12" t="s">
        <v>35</v>
      </c>
      <c r="E15" s="13" t="s">
        <v>33</v>
      </c>
      <c r="F15" s="14">
        <v>6</v>
      </c>
      <c r="G15" s="17">
        <f>2.72/2</f>
        <v>1.36</v>
      </c>
      <c r="H15" s="17">
        <f>0.52/2</f>
        <v>0.26</v>
      </c>
      <c r="I15" s="17">
        <f>15.92/2</f>
        <v>7.96</v>
      </c>
      <c r="J15" s="18">
        <f>80.4/2</f>
        <v>40.200000000000003</v>
      </c>
      <c r="K15" s="73"/>
      <c r="L15" s="2" t="s">
        <v>34</v>
      </c>
      <c r="M15" s="67">
        <f t="shared" si="5"/>
        <v>73</v>
      </c>
      <c r="N15" s="12" t="s">
        <v>35</v>
      </c>
      <c r="O15" s="13" t="s">
        <v>33</v>
      </c>
      <c r="P15" s="14">
        <v>6</v>
      </c>
      <c r="Q15" s="17">
        <f>2.72/2</f>
        <v>1.36</v>
      </c>
      <c r="R15" s="17">
        <f>0.52/2</f>
        <v>0.26</v>
      </c>
      <c r="S15" s="17">
        <f>15.92/2</f>
        <v>7.96</v>
      </c>
      <c r="T15" s="18">
        <f>80.4/2</f>
        <v>40.200000000000003</v>
      </c>
    </row>
    <row r="16" spans="1:20" s="1" customFormat="1" ht="24.95" customHeight="1" thickBot="1" x14ac:dyDescent="0.35">
      <c r="A16" s="68"/>
      <c r="B16" s="92"/>
      <c r="C16" s="93"/>
      <c r="D16" s="94"/>
      <c r="E16" s="95"/>
      <c r="F16" s="62"/>
      <c r="G16" s="96"/>
      <c r="H16" s="96"/>
      <c r="I16" s="96"/>
      <c r="J16" s="97"/>
      <c r="K16" s="98"/>
      <c r="L16" s="31"/>
      <c r="M16" s="69"/>
      <c r="N16" s="23"/>
      <c r="O16" s="24"/>
      <c r="P16" s="32"/>
      <c r="Q16" s="26"/>
      <c r="R16" s="26"/>
      <c r="S16" s="26"/>
      <c r="T16" s="27"/>
    </row>
    <row r="17" spans="1:20" s="28" customFormat="1" ht="24.95" customHeight="1" thickBot="1" x14ac:dyDescent="0.3">
      <c r="A17" s="103" t="s">
        <v>25</v>
      </c>
      <c r="B17" s="104"/>
      <c r="C17" s="105"/>
      <c r="D17" s="57"/>
      <c r="E17" s="58"/>
      <c r="F17" s="59">
        <f>SUM(F10:F16)</f>
        <v>197.87</v>
      </c>
      <c r="G17" s="60">
        <f t="shared" ref="G17:J17" si="6">SUM(G10:G16)</f>
        <v>24.62</v>
      </c>
      <c r="H17" s="60">
        <f t="shared" si="6"/>
        <v>17.934999999999999</v>
      </c>
      <c r="I17" s="60">
        <f t="shared" si="6"/>
        <v>69.555000000000007</v>
      </c>
      <c r="J17" s="61">
        <f t="shared" si="6"/>
        <v>537.68000000000006</v>
      </c>
      <c r="K17" s="103" t="s">
        <v>25</v>
      </c>
      <c r="L17" s="104"/>
      <c r="M17" s="105"/>
      <c r="N17" s="57"/>
      <c r="O17" s="58"/>
      <c r="P17" s="59">
        <f>SUM(P10:P16)</f>
        <v>209.73000000000002</v>
      </c>
      <c r="Q17" s="60">
        <f t="shared" ref="Q17:T17" si="7">SUM(Q10:Q16)</f>
        <v>24.62</v>
      </c>
      <c r="R17" s="60">
        <f t="shared" si="7"/>
        <v>17.934999999999999</v>
      </c>
      <c r="S17" s="60">
        <f t="shared" si="7"/>
        <v>69.555000000000007</v>
      </c>
      <c r="T17" s="61">
        <f t="shared" si="7"/>
        <v>537.68000000000006</v>
      </c>
    </row>
    <row r="18" spans="1:20" s="1" customFormat="1" ht="24.95" customHeight="1" x14ac:dyDescent="0.3">
      <c r="A18" s="85" t="s">
        <v>36</v>
      </c>
      <c r="B18" s="70" t="s">
        <v>19</v>
      </c>
      <c r="C18" s="86">
        <v>27</v>
      </c>
      <c r="D18" s="33" t="s">
        <v>43</v>
      </c>
      <c r="E18" s="34" t="s">
        <v>18</v>
      </c>
      <c r="F18" s="8">
        <v>53</v>
      </c>
      <c r="G18" s="9">
        <v>0.6</v>
      </c>
      <c r="H18" s="9"/>
      <c r="I18" s="9">
        <v>33</v>
      </c>
      <c r="J18" s="10">
        <v>136</v>
      </c>
      <c r="K18" s="85" t="s">
        <v>36</v>
      </c>
      <c r="L18" s="70" t="s">
        <v>19</v>
      </c>
      <c r="M18" s="86">
        <v>5</v>
      </c>
      <c r="N18" s="33" t="s">
        <v>37</v>
      </c>
      <c r="O18" s="34" t="s">
        <v>38</v>
      </c>
      <c r="P18" s="8">
        <v>62</v>
      </c>
      <c r="Q18" s="9">
        <v>0.6</v>
      </c>
      <c r="R18" s="9"/>
      <c r="S18" s="9">
        <v>33</v>
      </c>
      <c r="T18" s="10">
        <v>136</v>
      </c>
    </row>
    <row r="19" spans="1:20" s="1" customFormat="1" ht="24.95" customHeight="1" thickBot="1" x14ac:dyDescent="0.35">
      <c r="A19" s="87"/>
      <c r="B19" s="78" t="s">
        <v>59</v>
      </c>
      <c r="C19" s="88">
        <f>C18</f>
        <v>27</v>
      </c>
      <c r="D19" s="75" t="s">
        <v>57</v>
      </c>
      <c r="E19" s="76" t="s">
        <v>58</v>
      </c>
      <c r="F19" s="32">
        <v>36.6</v>
      </c>
      <c r="G19" s="26">
        <v>1.1000000000000001</v>
      </c>
      <c r="H19" s="26">
        <v>1.3</v>
      </c>
      <c r="I19" s="26">
        <v>10.9</v>
      </c>
      <c r="J19" s="27">
        <v>72</v>
      </c>
      <c r="K19" s="87"/>
      <c r="L19" s="78" t="s">
        <v>59</v>
      </c>
      <c r="M19" s="88">
        <f>M18</f>
        <v>5</v>
      </c>
      <c r="N19" s="75" t="s">
        <v>57</v>
      </c>
      <c r="O19" s="76" t="s">
        <v>58</v>
      </c>
      <c r="P19" s="32">
        <v>36.6</v>
      </c>
      <c r="Q19" s="26">
        <v>1.1000000000000001</v>
      </c>
      <c r="R19" s="26">
        <v>1.3</v>
      </c>
      <c r="S19" s="26">
        <v>10.9</v>
      </c>
      <c r="T19" s="27">
        <v>72</v>
      </c>
    </row>
    <row r="20" spans="1:20" s="28" customFormat="1" ht="24.95" customHeight="1" thickBot="1" x14ac:dyDescent="0.3">
      <c r="A20" s="106" t="s">
        <v>25</v>
      </c>
      <c r="B20" s="107"/>
      <c r="C20" s="108"/>
      <c r="D20" s="35"/>
      <c r="E20" s="36"/>
      <c r="F20" s="62">
        <f>SUM(F18:F19)</f>
        <v>89.6</v>
      </c>
      <c r="G20" s="37">
        <f>SUM(G18:G19)</f>
        <v>1.7000000000000002</v>
      </c>
      <c r="H20" s="37">
        <f>SUM(H18:H19)</f>
        <v>1.3</v>
      </c>
      <c r="I20" s="37">
        <f>SUM(I18:I19)</f>
        <v>43.9</v>
      </c>
      <c r="J20" s="38">
        <f>SUM(J18:J19)</f>
        <v>208</v>
      </c>
      <c r="K20" s="106" t="s">
        <v>25</v>
      </c>
      <c r="L20" s="107"/>
      <c r="M20" s="108"/>
      <c r="N20" s="35"/>
      <c r="O20" s="79"/>
      <c r="P20" s="62">
        <f>SUM(P18:P19)</f>
        <v>98.6</v>
      </c>
      <c r="Q20" s="37">
        <f>SUM(Q18:Q19)</f>
        <v>1.7000000000000002</v>
      </c>
      <c r="R20" s="37">
        <f>SUM(R18:R19)</f>
        <v>1.3</v>
      </c>
      <c r="S20" s="37">
        <f>SUM(S18:S19)</f>
        <v>43.9</v>
      </c>
      <c r="T20" s="38">
        <f>SUM(T18:T19)</f>
        <v>208</v>
      </c>
    </row>
    <row r="21" spans="1:20" s="39" customFormat="1" ht="24.95" customHeight="1" x14ac:dyDescent="0.25"/>
    <row r="22" spans="1:20" s="39" customFormat="1" ht="24.95" customHeight="1" x14ac:dyDescent="0.25">
      <c r="D22" s="40" t="s">
        <v>39</v>
      </c>
      <c r="E22" s="41"/>
      <c r="F22" s="42" t="s">
        <v>40</v>
      </c>
      <c r="G22" s="43"/>
      <c r="N22" s="40" t="s">
        <v>39</v>
      </c>
      <c r="O22" s="41"/>
      <c r="P22" s="42" t="s">
        <v>40</v>
      </c>
      <c r="Q22" s="43"/>
      <c r="R22" s="71"/>
    </row>
    <row r="23" spans="1:20" s="39" customFormat="1" ht="24.95" customHeight="1" x14ac:dyDescent="0.25">
      <c r="D23" s="40"/>
      <c r="E23" s="41"/>
      <c r="F23" s="42"/>
      <c r="G23" s="43"/>
      <c r="N23" s="40"/>
      <c r="O23" s="41"/>
      <c r="P23" s="42"/>
      <c r="Q23" s="43"/>
    </row>
    <row r="24" spans="1:20" s="39" customFormat="1" ht="24.95" customHeight="1" x14ac:dyDescent="0.25">
      <c r="D24" s="44" t="s">
        <v>41</v>
      </c>
      <c r="E24" s="45"/>
      <c r="F24" s="99" t="s">
        <v>42</v>
      </c>
      <c r="G24" s="43"/>
      <c r="N24" s="44" t="s">
        <v>41</v>
      </c>
      <c r="O24" s="45"/>
      <c r="P24" s="99" t="s">
        <v>42</v>
      </c>
      <c r="Q24" s="43"/>
    </row>
    <row r="25" spans="1:20" s="74" customFormat="1" ht="15" customHeight="1" x14ac:dyDescent="0.25">
      <c r="A25" s="77"/>
      <c r="B25" s="100"/>
      <c r="C25" s="101"/>
      <c r="D25" s="101"/>
      <c r="E25" s="102"/>
      <c r="F25" s="77"/>
      <c r="G25" s="77"/>
      <c r="H25" s="77"/>
      <c r="I25" s="77"/>
      <c r="J25" s="77"/>
      <c r="K25" s="77"/>
      <c r="L25" s="100"/>
      <c r="M25" s="101"/>
      <c r="N25" s="101"/>
      <c r="O25" s="102"/>
      <c r="P25" s="77"/>
      <c r="Q25" s="77"/>
      <c r="R25" s="77"/>
      <c r="S25" s="77"/>
      <c r="T25" s="77"/>
    </row>
    <row r="26" spans="1:20" s="74" customFormat="1" ht="15" customHeight="1" x14ac:dyDescent="0.25">
      <c r="A26" s="77"/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</row>
    <row r="27" spans="1:20" s="74" customFormat="1" x14ac:dyDescent="0.25"/>
    <row r="28" spans="1:20" s="74" customFormat="1" x14ac:dyDescent="0.25"/>
  </sheetData>
  <mergeCells count="8">
    <mergeCell ref="A17:C17"/>
    <mergeCell ref="K17:M17"/>
    <mergeCell ref="A20:C20"/>
    <mergeCell ref="K20:M20"/>
    <mergeCell ref="B1:F1"/>
    <mergeCell ref="L1:P1"/>
    <mergeCell ref="A9:C9"/>
    <mergeCell ref="K9:M9"/>
  </mergeCells>
  <pageMargins left="0.7" right="0.7" top="0.75" bottom="0.75" header="0.3" footer="0.3"/>
  <pageSetup paperSize="9" scale="80" orientation="landscape" r:id="rId1"/>
  <colBreaks count="1" manualBreakCount="1">
    <brk id="10" max="5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2022-03-17T08:12:28Z</dcterms:modified>
</cp:coreProperties>
</file>